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AckermannZs.INTRA\Desktop\Gyöngyinek honlapra\elküldve\2018_2019-től\"/>
    </mc:Choice>
  </mc:AlternateContent>
  <bookViews>
    <workbookView xWindow="-15" yWindow="405" windowWidth="12120" windowHeight="4020"/>
  </bookViews>
  <sheets>
    <sheet name="szakon_kozos" sheetId="10" r:id="rId1"/>
    <sheet name="ELMÉLETI" sheetId="13" r:id="rId2"/>
    <sheet name="CSAPATSZOLGÁLATI" sheetId="16" r:id="rId3"/>
    <sheet name="ÉRTÉKELŐ-ELEMZŐ" sheetId="17" r:id="rId4"/>
    <sheet name="SZERVEZETT BŰNÖZÉS ELLENI" sheetId="18" r:id="rId5"/>
    <sheet name="elotanulmanyi_rend" sheetId="14" r:id="rId6"/>
  </sheets>
  <definedNames>
    <definedName name="A83.2" localSheetId="2">#REF!</definedName>
    <definedName name="A83.2" localSheetId="1">#REF!</definedName>
    <definedName name="A83.2" localSheetId="5">#REF!</definedName>
    <definedName name="A83.2" localSheetId="3">#REF!</definedName>
    <definedName name="A83.2" localSheetId="0">#REF!</definedName>
    <definedName name="A83.2" localSheetId="4">#REF!</definedName>
    <definedName name="A83.2">#REF!</definedName>
    <definedName name="másol" localSheetId="4">#REF!</definedName>
    <definedName name="másol">#REF!</definedName>
    <definedName name="_xlnm.Print_Area" localSheetId="2">CSAPATSZOLGÁLATI!$A$1:$AE$50</definedName>
    <definedName name="_xlnm.Print_Area" localSheetId="1">ELMÉLETI!$A$1:$AE$47</definedName>
    <definedName name="_xlnm.Print_Area" localSheetId="3">'ÉRTÉKELŐ-ELEMZŐ'!$A$1:$AE$50</definedName>
    <definedName name="_xlnm.Print_Area" localSheetId="0">szakon_kozos!$A$1:$AE$110</definedName>
    <definedName name="_xlnm.Print_Area" localSheetId="4">'SZERVEZETT BŰNÖZÉS ELLENI'!$A$1:$AE$50</definedName>
  </definedNames>
  <calcPr calcId="162913"/>
</workbook>
</file>

<file path=xl/calcChain.xml><?xml version="1.0" encoding="utf-8"?>
<calcChain xmlns="http://schemas.openxmlformats.org/spreadsheetml/2006/main">
  <c r="AD89" i="10" l="1"/>
  <c r="AC89" i="10"/>
  <c r="AB89" i="10"/>
  <c r="AB24" i="13" l="1"/>
  <c r="AC24" i="13"/>
  <c r="AB28" i="13"/>
  <c r="AC28" i="13"/>
  <c r="AD28" i="13"/>
  <c r="Q61" i="10" l="1"/>
  <c r="P61" i="10"/>
  <c r="M61" i="10"/>
  <c r="L61" i="10"/>
  <c r="AD82" i="10" l="1"/>
  <c r="AC82" i="10"/>
  <c r="AB82" i="10"/>
  <c r="AD83" i="10"/>
  <c r="AC83" i="10"/>
  <c r="AB83" i="10"/>
  <c r="AD84" i="10"/>
  <c r="AC84" i="10"/>
  <c r="AB84" i="10"/>
  <c r="AD85" i="10"/>
  <c r="AC85" i="10"/>
  <c r="AB85" i="10"/>
  <c r="AD86" i="10"/>
  <c r="AC86" i="10"/>
  <c r="AB86" i="10"/>
  <c r="AD87" i="10"/>
  <c r="AC87" i="10"/>
  <c r="AB87" i="10"/>
  <c r="AD88" i="10"/>
  <c r="AC88" i="10"/>
  <c r="AB88" i="10"/>
  <c r="AD81" i="10" l="1"/>
  <c r="AC81" i="10"/>
  <c r="AB81" i="10"/>
  <c r="R61" i="10" l="1"/>
  <c r="N61" i="10"/>
  <c r="AD45" i="10"/>
  <c r="AC45" i="10"/>
  <c r="AB45" i="10"/>
  <c r="AD42" i="10"/>
  <c r="AC42" i="10"/>
  <c r="AB42" i="10"/>
  <c r="AC11" i="10"/>
  <c r="AD30" i="10" l="1"/>
  <c r="AC30" i="10"/>
  <c r="AB30" i="10"/>
  <c r="AA46" i="18"/>
  <c r="W46" i="18"/>
  <c r="S46" i="18"/>
  <c r="O46" i="18"/>
  <c r="K46" i="18"/>
  <c r="G46" i="18"/>
  <c r="AA45" i="18"/>
  <c r="W45" i="18"/>
  <c r="S45" i="18"/>
  <c r="O45" i="18"/>
  <c r="K45" i="18"/>
  <c r="G45" i="18"/>
  <c r="AA44" i="18"/>
  <c r="W44" i="18"/>
  <c r="S44" i="18"/>
  <c r="O44" i="18"/>
  <c r="K44" i="18"/>
  <c r="G44" i="18"/>
  <c r="AA43" i="18"/>
  <c r="W43" i="18"/>
  <c r="S43" i="18"/>
  <c r="O43" i="18"/>
  <c r="K43" i="18"/>
  <c r="G43" i="18"/>
  <c r="AA42" i="18"/>
  <c r="W42" i="18"/>
  <c r="S42" i="18"/>
  <c r="O42" i="18"/>
  <c r="K42" i="18"/>
  <c r="G42" i="18"/>
  <c r="AA41" i="18"/>
  <c r="W41" i="18"/>
  <c r="S41" i="18"/>
  <c r="O41" i="18"/>
  <c r="K41" i="18"/>
  <c r="G41" i="18"/>
  <c r="AA40" i="18"/>
  <c r="W40" i="18"/>
  <c r="S40" i="18"/>
  <c r="O40" i="18"/>
  <c r="K40" i="18"/>
  <c r="G40" i="18"/>
  <c r="AA39" i="18"/>
  <c r="W39" i="18"/>
  <c r="S39" i="18"/>
  <c r="O39" i="18"/>
  <c r="K39" i="18"/>
  <c r="G39" i="18"/>
  <c r="AA38" i="18"/>
  <c r="W38" i="18"/>
  <c r="S38" i="18"/>
  <c r="O38" i="18"/>
  <c r="K38" i="18"/>
  <c r="G38" i="18"/>
  <c r="AA37" i="18"/>
  <c r="W37" i="18"/>
  <c r="S37" i="18"/>
  <c r="O37" i="18"/>
  <c r="K37" i="18"/>
  <c r="G37" i="18"/>
  <c r="AA36" i="18"/>
  <c r="W36" i="18"/>
  <c r="S36" i="18"/>
  <c r="O36" i="18"/>
  <c r="K36" i="18"/>
  <c r="G36" i="18"/>
  <c r="AD31" i="18"/>
  <c r="AC31" i="18"/>
  <c r="AB31" i="18"/>
  <c r="Y28" i="18"/>
  <c r="X28" i="18"/>
  <c r="U28" i="18"/>
  <c r="T28" i="18"/>
  <c r="Q28" i="18"/>
  <c r="P28" i="18"/>
  <c r="M28" i="18"/>
  <c r="L28" i="18"/>
  <c r="I28" i="18"/>
  <c r="H28" i="18"/>
  <c r="E28" i="18"/>
  <c r="AC28" i="18" s="1"/>
  <c r="D28" i="18"/>
  <c r="AC27" i="18"/>
  <c r="AB27" i="18"/>
  <c r="Z23" i="18"/>
  <c r="Y23" i="18"/>
  <c r="X23" i="18"/>
  <c r="V23" i="18"/>
  <c r="U23" i="18"/>
  <c r="T23" i="18"/>
  <c r="R23" i="18"/>
  <c r="Q23" i="18"/>
  <c r="P23" i="18"/>
  <c r="N23" i="18"/>
  <c r="M23" i="18"/>
  <c r="L23" i="18"/>
  <c r="J23" i="18"/>
  <c r="I23" i="18"/>
  <c r="H23" i="18"/>
  <c r="F23" i="18"/>
  <c r="E23" i="18"/>
  <c r="D23" i="18"/>
  <c r="AD22" i="18"/>
  <c r="AC22" i="18"/>
  <c r="AB22" i="18"/>
  <c r="AD21" i="18"/>
  <c r="AC21" i="18"/>
  <c r="AB21" i="18"/>
  <c r="AD20" i="18"/>
  <c r="AC20" i="18"/>
  <c r="AB20" i="18"/>
  <c r="AD19" i="18"/>
  <c r="AC19" i="18"/>
  <c r="AB19" i="18"/>
  <c r="AD18" i="18"/>
  <c r="AC18" i="18"/>
  <c r="AB18" i="18"/>
  <c r="AD17" i="18"/>
  <c r="AC17" i="18"/>
  <c r="AB17" i="18"/>
  <c r="AD16" i="18"/>
  <c r="AC16" i="18"/>
  <c r="AB16" i="18"/>
  <c r="AD15" i="18"/>
  <c r="AC15" i="18"/>
  <c r="AB15" i="18"/>
  <c r="AD14" i="18"/>
  <c r="AC14" i="18"/>
  <c r="AB14" i="18"/>
  <c r="AD13" i="18"/>
  <c r="AC13" i="18"/>
  <c r="AB13" i="18"/>
  <c r="AD12" i="18"/>
  <c r="AC12" i="18"/>
  <c r="AB12" i="18"/>
  <c r="AE10" i="18"/>
  <c r="AA10" i="18"/>
  <c r="W10" i="18"/>
  <c r="S10" i="18"/>
  <c r="O10" i="18"/>
  <c r="K10" i="18"/>
  <c r="G10" i="18"/>
  <c r="AF8" i="18"/>
  <c r="AD19" i="17"/>
  <c r="AC19" i="17"/>
  <c r="AB19" i="17"/>
  <c r="AD20" i="17"/>
  <c r="AC20" i="17"/>
  <c r="AB20" i="17"/>
  <c r="AD79" i="10"/>
  <c r="AC79" i="10"/>
  <c r="AB79" i="10"/>
  <c r="AD44" i="10"/>
  <c r="AC44" i="10"/>
  <c r="AB44" i="10"/>
  <c r="AD43" i="10"/>
  <c r="AC43" i="10"/>
  <c r="AB43" i="10"/>
  <c r="AD41" i="10"/>
  <c r="AC41" i="10"/>
  <c r="AB41" i="10"/>
  <c r="AD40" i="10"/>
  <c r="AC40" i="10"/>
  <c r="AB40" i="10"/>
  <c r="AD39" i="10"/>
  <c r="AC39" i="10"/>
  <c r="AB39" i="10"/>
  <c r="AD38" i="10"/>
  <c r="AC38" i="10"/>
  <c r="AB38" i="10"/>
  <c r="AD37" i="10"/>
  <c r="AC37" i="10"/>
  <c r="AB37" i="10"/>
  <c r="AD36" i="10"/>
  <c r="AC36" i="10"/>
  <c r="AB36" i="10"/>
  <c r="AD35" i="10"/>
  <c r="AC35" i="10"/>
  <c r="AB35" i="10"/>
  <c r="AD34" i="10"/>
  <c r="AC34" i="10"/>
  <c r="AB34" i="10"/>
  <c r="AD33" i="10"/>
  <c r="AC33" i="10"/>
  <c r="AB33" i="10"/>
  <c r="AD32" i="10"/>
  <c r="AC32" i="10"/>
  <c r="AB32" i="10"/>
  <c r="AD52" i="10"/>
  <c r="AC52" i="10"/>
  <c r="AB52" i="10"/>
  <c r="AD51" i="10"/>
  <c r="AC51" i="10"/>
  <c r="AB51" i="10"/>
  <c r="AD50" i="10"/>
  <c r="AC50" i="10"/>
  <c r="AB50" i="10"/>
  <c r="AD49" i="10"/>
  <c r="AC49" i="10"/>
  <c r="AB49" i="10"/>
  <c r="AD48" i="10"/>
  <c r="AC48" i="10"/>
  <c r="AB48" i="10"/>
  <c r="AD47" i="10"/>
  <c r="AC47" i="10"/>
  <c r="AB47" i="10"/>
  <c r="AD46" i="10"/>
  <c r="AC46" i="10"/>
  <c r="AB46" i="10"/>
  <c r="AA46" i="17"/>
  <c r="W46" i="17"/>
  <c r="S46" i="17"/>
  <c r="O46" i="17"/>
  <c r="K46" i="17"/>
  <c r="G46" i="17"/>
  <c r="AA45" i="17"/>
  <c r="W45" i="17"/>
  <c r="S45" i="17"/>
  <c r="O45" i="17"/>
  <c r="K45" i="17"/>
  <c r="G45" i="17"/>
  <c r="AA44" i="17"/>
  <c r="W44" i="17"/>
  <c r="S44" i="17"/>
  <c r="O44" i="17"/>
  <c r="K44" i="17"/>
  <c r="G44" i="17"/>
  <c r="AA43" i="17"/>
  <c r="W43" i="17"/>
  <c r="S43" i="17"/>
  <c r="O43" i="17"/>
  <c r="K43" i="17"/>
  <c r="G43" i="17"/>
  <c r="AA42" i="17"/>
  <c r="W42" i="17"/>
  <c r="S42" i="17"/>
  <c r="O42" i="17"/>
  <c r="K42" i="17"/>
  <c r="G42" i="17"/>
  <c r="AA41" i="17"/>
  <c r="W41" i="17"/>
  <c r="S41" i="17"/>
  <c r="O41" i="17"/>
  <c r="K41" i="17"/>
  <c r="G41" i="17"/>
  <c r="AA40" i="17"/>
  <c r="W40" i="17"/>
  <c r="S40" i="17"/>
  <c r="O40" i="17"/>
  <c r="K40" i="17"/>
  <c r="G40" i="17"/>
  <c r="AA39" i="17"/>
  <c r="W39" i="17"/>
  <c r="S39" i="17"/>
  <c r="O39" i="17"/>
  <c r="K39" i="17"/>
  <c r="G39" i="17"/>
  <c r="AA38" i="17"/>
  <c r="W38" i="17"/>
  <c r="S38" i="17"/>
  <c r="O38" i="17"/>
  <c r="K38" i="17"/>
  <c r="G38" i="17"/>
  <c r="AA37" i="17"/>
  <c r="W37" i="17"/>
  <c r="S37" i="17"/>
  <c r="O37" i="17"/>
  <c r="K37" i="17"/>
  <c r="G37" i="17"/>
  <c r="AA36" i="17"/>
  <c r="W36" i="17"/>
  <c r="S36" i="17"/>
  <c r="O36" i="17"/>
  <c r="K36" i="17"/>
  <c r="G36" i="17"/>
  <c r="AD31" i="17"/>
  <c r="AC31" i="17"/>
  <c r="AB31" i="17"/>
  <c r="Y28" i="17"/>
  <c r="X28" i="17"/>
  <c r="U28" i="17"/>
  <c r="T28" i="17"/>
  <c r="Q28" i="17"/>
  <c r="P28" i="17"/>
  <c r="M28" i="17"/>
  <c r="L28" i="17"/>
  <c r="I28" i="17"/>
  <c r="H28" i="17"/>
  <c r="E28" i="17"/>
  <c r="AC28" i="17" s="1"/>
  <c r="D28" i="17"/>
  <c r="AC27" i="17"/>
  <c r="AB27" i="17"/>
  <c r="Z23" i="17"/>
  <c r="Y23" i="17"/>
  <c r="X23" i="17"/>
  <c r="V23" i="17"/>
  <c r="U23" i="17"/>
  <c r="T23" i="17"/>
  <c r="R23" i="17"/>
  <c r="Q23" i="17"/>
  <c r="P23" i="17"/>
  <c r="N23" i="17"/>
  <c r="M23" i="17"/>
  <c r="L23" i="17"/>
  <c r="J23" i="17"/>
  <c r="I23" i="17"/>
  <c r="H23" i="17"/>
  <c r="F23" i="17"/>
  <c r="E23" i="17"/>
  <c r="D23" i="17"/>
  <c r="AD22" i="17"/>
  <c r="AC22" i="17"/>
  <c r="AB22" i="17"/>
  <c r="AD21" i="17"/>
  <c r="AC21" i="17"/>
  <c r="AB21" i="17"/>
  <c r="AD18" i="17"/>
  <c r="AC18" i="17"/>
  <c r="AB18" i="17"/>
  <c r="AD17" i="17"/>
  <c r="AC17" i="17"/>
  <c r="AB17" i="17"/>
  <c r="AD16" i="17"/>
  <c r="AC16" i="17"/>
  <c r="AB16" i="17"/>
  <c r="AD15" i="17"/>
  <c r="AC15" i="17"/>
  <c r="AB15" i="17"/>
  <c r="AD14" i="17"/>
  <c r="AC14" i="17"/>
  <c r="AB14" i="17"/>
  <c r="AD13" i="17"/>
  <c r="AC13" i="17"/>
  <c r="AB13" i="17"/>
  <c r="AD12" i="17"/>
  <c r="AC12" i="17"/>
  <c r="AB12" i="17"/>
  <c r="AE10" i="17"/>
  <c r="AA10" i="17"/>
  <c r="W10" i="17"/>
  <c r="S10" i="17"/>
  <c r="O10" i="17"/>
  <c r="K10" i="17"/>
  <c r="G10" i="17"/>
  <c r="AF8" i="17"/>
  <c r="AA46" i="16"/>
  <c r="W46" i="16"/>
  <c r="S46" i="16"/>
  <c r="O46" i="16"/>
  <c r="K46" i="16"/>
  <c r="G46" i="16"/>
  <c r="AA45" i="16"/>
  <c r="W45" i="16"/>
  <c r="S45" i="16"/>
  <c r="O45" i="16"/>
  <c r="K45" i="16"/>
  <c r="G45" i="16"/>
  <c r="AA44" i="16"/>
  <c r="W44" i="16"/>
  <c r="S44" i="16"/>
  <c r="O44" i="16"/>
  <c r="K44" i="16"/>
  <c r="G44" i="16"/>
  <c r="AA43" i="16"/>
  <c r="W43" i="16"/>
  <c r="S43" i="16"/>
  <c r="O43" i="16"/>
  <c r="K43" i="16"/>
  <c r="G43" i="16"/>
  <c r="AA42" i="16"/>
  <c r="W42" i="16"/>
  <c r="S42" i="16"/>
  <c r="O42" i="16"/>
  <c r="K42" i="16"/>
  <c r="G42" i="16"/>
  <c r="AA41" i="16"/>
  <c r="W41" i="16"/>
  <c r="S41" i="16"/>
  <c r="O41" i="16"/>
  <c r="K41" i="16"/>
  <c r="G41" i="16"/>
  <c r="AA40" i="16"/>
  <c r="W40" i="16"/>
  <c r="S40" i="16"/>
  <c r="O40" i="16"/>
  <c r="K40" i="16"/>
  <c r="G40" i="16"/>
  <c r="AA39" i="16"/>
  <c r="W39" i="16"/>
  <c r="S39" i="16"/>
  <c r="O39" i="16"/>
  <c r="K39" i="16"/>
  <c r="G39" i="16"/>
  <c r="AA38" i="16"/>
  <c r="W38" i="16"/>
  <c r="S38" i="16"/>
  <c r="O38" i="16"/>
  <c r="K38" i="16"/>
  <c r="G38" i="16"/>
  <c r="AA37" i="16"/>
  <c r="W37" i="16"/>
  <c r="S37" i="16"/>
  <c r="O37" i="16"/>
  <c r="K37" i="16"/>
  <c r="G37" i="16"/>
  <c r="AA36" i="16"/>
  <c r="W36" i="16"/>
  <c r="S36" i="16"/>
  <c r="O36" i="16"/>
  <c r="K36" i="16"/>
  <c r="G36" i="16"/>
  <c r="AD31" i="16"/>
  <c r="AC31" i="16"/>
  <c r="AB31" i="16"/>
  <c r="Y28" i="16"/>
  <c r="X28" i="16"/>
  <c r="U28" i="16"/>
  <c r="T28" i="16"/>
  <c r="Q28" i="16"/>
  <c r="P28" i="16"/>
  <c r="M28" i="16"/>
  <c r="L28" i="16"/>
  <c r="I28" i="16"/>
  <c r="H28" i="16"/>
  <c r="E28" i="16"/>
  <c r="AC28" i="16" s="1"/>
  <c r="D28" i="16"/>
  <c r="AC27" i="16"/>
  <c r="AB27" i="16"/>
  <c r="Z23" i="16"/>
  <c r="Y23" i="16"/>
  <c r="X23" i="16"/>
  <c r="V23" i="16"/>
  <c r="U23" i="16"/>
  <c r="T23" i="16"/>
  <c r="R23" i="16"/>
  <c r="Q23" i="16"/>
  <c r="P23" i="16"/>
  <c r="N23" i="16"/>
  <c r="M23" i="16"/>
  <c r="L23" i="16"/>
  <c r="J23" i="16"/>
  <c r="I23" i="16"/>
  <c r="H23" i="16"/>
  <c r="F23" i="16"/>
  <c r="E23" i="16"/>
  <c r="D23" i="16"/>
  <c r="AD22" i="16"/>
  <c r="AC22" i="16"/>
  <c r="AB22" i="16"/>
  <c r="AD21" i="16"/>
  <c r="AC21" i="16"/>
  <c r="AB21" i="16"/>
  <c r="AD20" i="16"/>
  <c r="AC20" i="16"/>
  <c r="AB20" i="16"/>
  <c r="AD19" i="16"/>
  <c r="AC19" i="16"/>
  <c r="AB19" i="16"/>
  <c r="AD18" i="16"/>
  <c r="AC18" i="16"/>
  <c r="AB18" i="16"/>
  <c r="AD17" i="16"/>
  <c r="AC17" i="16"/>
  <c r="AB17" i="16"/>
  <c r="AD16" i="16"/>
  <c r="AC16" i="16"/>
  <c r="AB16" i="16"/>
  <c r="AD15" i="16"/>
  <c r="AC15" i="16"/>
  <c r="AB15" i="16"/>
  <c r="AD14" i="16"/>
  <c r="AC14" i="16"/>
  <c r="AB14" i="16"/>
  <c r="AD13" i="16"/>
  <c r="AC13" i="16"/>
  <c r="AB13" i="16"/>
  <c r="AD12" i="16"/>
  <c r="AC12" i="16"/>
  <c r="AB12" i="16"/>
  <c r="AE10" i="16"/>
  <c r="AA10" i="16"/>
  <c r="W10" i="16"/>
  <c r="S10" i="16"/>
  <c r="O10" i="16"/>
  <c r="K10" i="16"/>
  <c r="G10" i="16"/>
  <c r="AF8" i="16"/>
  <c r="AB14" i="10"/>
  <c r="AB18" i="13"/>
  <c r="D20" i="13"/>
  <c r="D61" i="10"/>
  <c r="D20" i="10"/>
  <c r="E61" i="10"/>
  <c r="E20" i="10"/>
  <c r="F61" i="10"/>
  <c r="F20" i="10"/>
  <c r="H61" i="10"/>
  <c r="H20" i="10"/>
  <c r="I61" i="10"/>
  <c r="I20" i="10"/>
  <c r="J61" i="10"/>
  <c r="J20" i="10"/>
  <c r="L20" i="10"/>
  <c r="L62" i="10" s="1"/>
  <c r="L10" i="17" s="1"/>
  <c r="M20" i="10"/>
  <c r="N20" i="10"/>
  <c r="P20" i="10"/>
  <c r="Q20" i="10"/>
  <c r="R20" i="10"/>
  <c r="T61" i="10"/>
  <c r="T20" i="10"/>
  <c r="U61" i="10"/>
  <c r="U20" i="10"/>
  <c r="V61" i="10"/>
  <c r="V20" i="10"/>
  <c r="X61" i="10"/>
  <c r="X20" i="10"/>
  <c r="Y61" i="10"/>
  <c r="Y20" i="10"/>
  <c r="Z61" i="10"/>
  <c r="Z20" i="10"/>
  <c r="G96" i="10"/>
  <c r="K96" i="10"/>
  <c r="O96" i="10"/>
  <c r="S96" i="10"/>
  <c r="W96" i="10"/>
  <c r="AA96" i="10"/>
  <c r="G97" i="10"/>
  <c r="K97" i="10"/>
  <c r="O97" i="10"/>
  <c r="S97" i="10"/>
  <c r="W97" i="10"/>
  <c r="AA97" i="10"/>
  <c r="G98" i="10"/>
  <c r="K98" i="10"/>
  <c r="O98" i="10"/>
  <c r="S98" i="10"/>
  <c r="W98" i="10"/>
  <c r="AA98" i="10"/>
  <c r="G99" i="10"/>
  <c r="K99" i="10"/>
  <c r="O99" i="10"/>
  <c r="S99" i="10"/>
  <c r="W99" i="10"/>
  <c r="AA99" i="10"/>
  <c r="G100" i="10"/>
  <c r="K100" i="10"/>
  <c r="O100" i="10"/>
  <c r="S100" i="10"/>
  <c r="W100" i="10"/>
  <c r="AA100" i="10"/>
  <c r="G101" i="10"/>
  <c r="K101" i="10"/>
  <c r="O101" i="10"/>
  <c r="S101" i="10"/>
  <c r="W101" i="10"/>
  <c r="AA101" i="10"/>
  <c r="G102" i="10"/>
  <c r="K102" i="10"/>
  <c r="O102" i="10"/>
  <c r="S102" i="10"/>
  <c r="W102" i="10"/>
  <c r="AA102" i="10"/>
  <c r="G103" i="10"/>
  <c r="K103" i="10"/>
  <c r="O103" i="10"/>
  <c r="S103" i="10"/>
  <c r="W103" i="10"/>
  <c r="AA103" i="10"/>
  <c r="G104" i="10"/>
  <c r="K104" i="10"/>
  <c r="O104" i="10"/>
  <c r="S104" i="10"/>
  <c r="W104" i="10"/>
  <c r="AA104" i="10"/>
  <c r="G105" i="10"/>
  <c r="K105" i="10"/>
  <c r="O105" i="10"/>
  <c r="S105" i="10"/>
  <c r="W105" i="10"/>
  <c r="AA105" i="10"/>
  <c r="G106" i="10"/>
  <c r="K106" i="10"/>
  <c r="O106" i="10"/>
  <c r="S106" i="10"/>
  <c r="W106" i="10"/>
  <c r="AA106" i="10"/>
  <c r="K33" i="13"/>
  <c r="O33" i="13"/>
  <c r="S33" i="13"/>
  <c r="W33" i="13"/>
  <c r="AA33" i="13"/>
  <c r="G33" i="13"/>
  <c r="K34" i="13"/>
  <c r="O34" i="13"/>
  <c r="S34" i="13"/>
  <c r="W34" i="13"/>
  <c r="AA34" i="13"/>
  <c r="G34" i="13"/>
  <c r="K35" i="13"/>
  <c r="O35" i="13"/>
  <c r="S35" i="13"/>
  <c r="W35" i="13"/>
  <c r="AA35" i="13"/>
  <c r="G35" i="13"/>
  <c r="K36" i="13"/>
  <c r="O36" i="13"/>
  <c r="S36" i="13"/>
  <c r="W36" i="13"/>
  <c r="AA36" i="13"/>
  <c r="G36" i="13"/>
  <c r="K37" i="13"/>
  <c r="O37" i="13"/>
  <c r="S37" i="13"/>
  <c r="W37" i="13"/>
  <c r="AA37" i="13"/>
  <c r="G37" i="13"/>
  <c r="K38" i="13"/>
  <c r="O38" i="13"/>
  <c r="S38" i="13"/>
  <c r="W38" i="13"/>
  <c r="AA38" i="13"/>
  <c r="G38" i="13"/>
  <c r="K39" i="13"/>
  <c r="O39" i="13"/>
  <c r="S39" i="13"/>
  <c r="W39" i="13"/>
  <c r="AA39" i="13"/>
  <c r="G39" i="13"/>
  <c r="K40" i="13"/>
  <c r="O40" i="13"/>
  <c r="S40" i="13"/>
  <c r="W40" i="13"/>
  <c r="AA40" i="13"/>
  <c r="G40" i="13"/>
  <c r="K41" i="13"/>
  <c r="O41" i="13"/>
  <c r="S41" i="13"/>
  <c r="W41" i="13"/>
  <c r="AA41" i="13"/>
  <c r="G41" i="13"/>
  <c r="K42" i="13"/>
  <c r="O42" i="13"/>
  <c r="S42" i="13"/>
  <c r="W42" i="13"/>
  <c r="AA42" i="13"/>
  <c r="G42" i="13"/>
  <c r="K43" i="13"/>
  <c r="O43" i="13"/>
  <c r="S43" i="13"/>
  <c r="W43" i="13"/>
  <c r="AA43" i="13"/>
  <c r="G43" i="13"/>
  <c r="AE10" i="13"/>
  <c r="AD25" i="10"/>
  <c r="E20" i="13"/>
  <c r="E25" i="13"/>
  <c r="I20" i="13"/>
  <c r="I25" i="13"/>
  <c r="M20" i="13"/>
  <c r="M25" i="13"/>
  <c r="Q20" i="13"/>
  <c r="Q25" i="13"/>
  <c r="U20" i="13"/>
  <c r="U25" i="13"/>
  <c r="Y20" i="13"/>
  <c r="Y25" i="13"/>
  <c r="D25" i="13"/>
  <c r="H20" i="13"/>
  <c r="H25" i="13"/>
  <c r="L20" i="13"/>
  <c r="L25" i="13"/>
  <c r="P20" i="13"/>
  <c r="P25" i="13"/>
  <c r="T20" i="13"/>
  <c r="T25" i="13"/>
  <c r="X20" i="13"/>
  <c r="X25" i="13"/>
  <c r="F20" i="13"/>
  <c r="J20" i="13"/>
  <c r="N20" i="13"/>
  <c r="R20" i="13"/>
  <c r="V20" i="13"/>
  <c r="Z20" i="13"/>
  <c r="AD19" i="13"/>
  <c r="AC19" i="13"/>
  <c r="AB19" i="13"/>
  <c r="AD18" i="13"/>
  <c r="AC18" i="13"/>
  <c r="AD17" i="13"/>
  <c r="AC17" i="13"/>
  <c r="AB17" i="13"/>
  <c r="AD16" i="13"/>
  <c r="AC16" i="13"/>
  <c r="AB16" i="13"/>
  <c r="AD15" i="13"/>
  <c r="AC15" i="13"/>
  <c r="AB15" i="13"/>
  <c r="AD14" i="13"/>
  <c r="AC14" i="13"/>
  <c r="AB14" i="13"/>
  <c r="AD13" i="13"/>
  <c r="AC13" i="13"/>
  <c r="AB13" i="13"/>
  <c r="AD12" i="13"/>
  <c r="AC12" i="13"/>
  <c r="AB12" i="13"/>
  <c r="AC23" i="10"/>
  <c r="AD80" i="10"/>
  <c r="AC80" i="10"/>
  <c r="AB80" i="10"/>
  <c r="AD78" i="10"/>
  <c r="AC78" i="10"/>
  <c r="AB78" i="10"/>
  <c r="AD77" i="10"/>
  <c r="AC77" i="10"/>
  <c r="AB77" i="10"/>
  <c r="AD76" i="10"/>
  <c r="AC76" i="10"/>
  <c r="AB76" i="10"/>
  <c r="AD75" i="10"/>
  <c r="AC75" i="10"/>
  <c r="AB75" i="10"/>
  <c r="AD74" i="10"/>
  <c r="AC74" i="10"/>
  <c r="AB74" i="10"/>
  <c r="M71" i="10"/>
  <c r="E71" i="10"/>
  <c r="I71" i="10"/>
  <c r="Q71" i="10"/>
  <c r="U71" i="10"/>
  <c r="Y71" i="10"/>
  <c r="D71" i="10"/>
  <c r="H71" i="10"/>
  <c r="L71" i="10"/>
  <c r="P71" i="10"/>
  <c r="T71" i="10"/>
  <c r="X71" i="10"/>
  <c r="AC70" i="10"/>
  <c r="AB70" i="10"/>
  <c r="AC69" i="10"/>
  <c r="AB69" i="10"/>
  <c r="AC68" i="10"/>
  <c r="AB68" i="10"/>
  <c r="AC67" i="10"/>
  <c r="AB67" i="10"/>
  <c r="AC66" i="10"/>
  <c r="AB66" i="10"/>
  <c r="AC65" i="10"/>
  <c r="AB65" i="10"/>
  <c r="AD60" i="10"/>
  <c r="AC60" i="10"/>
  <c r="AB60" i="10"/>
  <c r="AD59" i="10"/>
  <c r="AC59" i="10"/>
  <c r="AB59" i="10"/>
  <c r="AC58" i="10"/>
  <c r="AB58" i="10"/>
  <c r="AD57" i="10"/>
  <c r="AC57" i="10"/>
  <c r="AB57" i="10"/>
  <c r="AD56" i="10"/>
  <c r="AC56" i="10"/>
  <c r="AB56" i="10"/>
  <c r="AD55" i="10"/>
  <c r="AC55" i="10"/>
  <c r="AB55" i="10"/>
  <c r="AD54" i="10"/>
  <c r="AC54" i="10"/>
  <c r="AB54" i="10"/>
  <c r="AD53" i="10"/>
  <c r="AC53" i="10"/>
  <c r="AB53" i="10"/>
  <c r="AD31" i="10"/>
  <c r="AC31" i="10"/>
  <c r="AB31" i="10"/>
  <c r="AD29" i="10"/>
  <c r="AC29" i="10"/>
  <c r="AB29" i="10"/>
  <c r="AD28" i="10"/>
  <c r="AC28" i="10"/>
  <c r="AB28" i="10"/>
  <c r="AD27" i="10"/>
  <c r="AC27" i="10"/>
  <c r="AB27" i="10"/>
  <c r="AD26" i="10"/>
  <c r="AC26" i="10"/>
  <c r="AB26" i="10"/>
  <c r="AC25" i="10"/>
  <c r="AB25" i="10"/>
  <c r="AC24" i="10"/>
  <c r="AB24" i="10"/>
  <c r="AD23" i="10"/>
  <c r="AB23" i="10"/>
  <c r="AD22" i="10"/>
  <c r="AC22" i="10"/>
  <c r="AB22" i="10"/>
  <c r="AD19" i="10"/>
  <c r="AC19" i="10"/>
  <c r="AB19" i="10"/>
  <c r="AD18" i="10"/>
  <c r="AC18" i="10"/>
  <c r="AB18" i="10"/>
  <c r="AD17" i="10"/>
  <c r="AC17" i="10"/>
  <c r="AB17" i="10"/>
  <c r="AD16" i="10"/>
  <c r="AC16" i="10"/>
  <c r="AB16" i="10"/>
  <c r="AD15" i="10"/>
  <c r="AC15" i="10"/>
  <c r="AB15" i="10"/>
  <c r="AD14" i="10"/>
  <c r="AC14" i="10"/>
  <c r="AD13" i="10"/>
  <c r="AC13" i="10"/>
  <c r="AB13" i="10"/>
  <c r="AD12" i="10"/>
  <c r="AC12" i="10"/>
  <c r="AB12" i="10"/>
  <c r="AD11" i="10"/>
  <c r="AB11" i="10"/>
  <c r="AA10" i="13"/>
  <c r="W10" i="13"/>
  <c r="S10" i="13"/>
  <c r="O10" i="13"/>
  <c r="K10" i="13"/>
  <c r="G10" i="13"/>
  <c r="AF8" i="13"/>
  <c r="AF8" i="10"/>
  <c r="AD24" i="10"/>
  <c r="AE39" i="16" l="1"/>
  <c r="AB28" i="18"/>
  <c r="AE43" i="17"/>
  <c r="AB23" i="16"/>
  <c r="AE38" i="16"/>
  <c r="AE42" i="16"/>
  <c r="AE38" i="17"/>
  <c r="AE42" i="17"/>
  <c r="AE44" i="17"/>
  <c r="AC61" i="10"/>
  <c r="AD23" i="18"/>
  <c r="AE45" i="18"/>
  <c r="L24" i="17"/>
  <c r="L29" i="17" s="1"/>
  <c r="AE38" i="18"/>
  <c r="AE42" i="18"/>
  <c r="AE46" i="18"/>
  <c r="AB61" i="10"/>
  <c r="AC23" i="16"/>
  <c r="AD23" i="16"/>
  <c r="AB28" i="16"/>
  <c r="AB23" i="17"/>
  <c r="AB28" i="17"/>
  <c r="AB20" i="13"/>
  <c r="AE41" i="13"/>
  <c r="AB25" i="13"/>
  <c r="AE35" i="13"/>
  <c r="AC20" i="13"/>
  <c r="AD20" i="13"/>
  <c r="AE42" i="13"/>
  <c r="AE36" i="13"/>
  <c r="AE34" i="13"/>
  <c r="AE33" i="13"/>
  <c r="AE40" i="17"/>
  <c r="AE46" i="17"/>
  <c r="AD23" i="17"/>
  <c r="AE36" i="16"/>
  <c r="AE40" i="16"/>
  <c r="AE44" i="16"/>
  <c r="AE46" i="16"/>
  <c r="AC20" i="10"/>
  <c r="AB20" i="10"/>
  <c r="AD20" i="10"/>
  <c r="F62" i="10"/>
  <c r="F10" i="13" s="1"/>
  <c r="F21" i="13" s="1"/>
  <c r="AD61" i="10"/>
  <c r="AE96" i="10"/>
  <c r="T62" i="10"/>
  <c r="T10" i="18" s="1"/>
  <c r="T24" i="18" s="1"/>
  <c r="T29" i="18" s="1"/>
  <c r="AC71" i="10"/>
  <c r="AE104" i="10"/>
  <c r="AE100" i="10"/>
  <c r="Z62" i="10"/>
  <c r="Z10" i="16" s="1"/>
  <c r="Z24" i="16" s="1"/>
  <c r="X62" i="10"/>
  <c r="X10" i="18" s="1"/>
  <c r="X24" i="18" s="1"/>
  <c r="X29" i="18" s="1"/>
  <c r="U62" i="10"/>
  <c r="U10" i="18" s="1"/>
  <c r="U24" i="18" s="1"/>
  <c r="U29" i="18" s="1"/>
  <c r="R62" i="10"/>
  <c r="R10" i="17" s="1"/>
  <c r="R24" i="17" s="1"/>
  <c r="P62" i="10"/>
  <c r="P10" i="17" s="1"/>
  <c r="P24" i="17" s="1"/>
  <c r="P29" i="17" s="1"/>
  <c r="M62" i="10"/>
  <c r="M72" i="10" s="1"/>
  <c r="J62" i="10"/>
  <c r="J10" i="16" s="1"/>
  <c r="J24" i="16" s="1"/>
  <c r="H62" i="10"/>
  <c r="E62" i="10"/>
  <c r="E10" i="18" s="1"/>
  <c r="E24" i="18" s="1"/>
  <c r="E29" i="18" s="1"/>
  <c r="AB71" i="10"/>
  <c r="AE102" i="10"/>
  <c r="Y62" i="10"/>
  <c r="Y10" i="13" s="1"/>
  <c r="Y21" i="13" s="1"/>
  <c r="Y26" i="13" s="1"/>
  <c r="V62" i="10"/>
  <c r="V10" i="16" s="1"/>
  <c r="V24" i="16" s="1"/>
  <c r="Q62" i="10"/>
  <c r="Q10" i="17" s="1"/>
  <c r="Q24" i="17" s="1"/>
  <c r="Q29" i="17" s="1"/>
  <c r="N62" i="10"/>
  <c r="N10" i="16" s="1"/>
  <c r="N24" i="16" s="1"/>
  <c r="I62" i="10"/>
  <c r="I10" i="13" s="1"/>
  <c r="I21" i="13" s="1"/>
  <c r="I26" i="13" s="1"/>
  <c r="D62" i="10"/>
  <c r="D72" i="10" s="1"/>
  <c r="AE36" i="18"/>
  <c r="AE37" i="18"/>
  <c r="AE39" i="18"/>
  <c r="AE40" i="18"/>
  <c r="AE41" i="18"/>
  <c r="AE43" i="18"/>
  <c r="AE44" i="18"/>
  <c r="L72" i="10"/>
  <c r="L10" i="16"/>
  <c r="L24" i="16" s="1"/>
  <c r="L29" i="16" s="1"/>
  <c r="L10" i="13"/>
  <c r="L21" i="13" s="1"/>
  <c r="L26" i="13" s="1"/>
  <c r="L10" i="18"/>
  <c r="L24" i="18" s="1"/>
  <c r="L29" i="18" s="1"/>
  <c r="AC25" i="13"/>
  <c r="AE43" i="13"/>
  <c r="AE39" i="13"/>
  <c r="AE103" i="10"/>
  <c r="AE99" i="10"/>
  <c r="AE36" i="17"/>
  <c r="AE37" i="13"/>
  <c r="AE105" i="10"/>
  <c r="AE101" i="10"/>
  <c r="AE97" i="10"/>
  <c r="AE38" i="13"/>
  <c r="AE37" i="16"/>
  <c r="AE41" i="16"/>
  <c r="AE45" i="16"/>
  <c r="AC23" i="17"/>
  <c r="AE37" i="17"/>
  <c r="AE39" i="17"/>
  <c r="AE45" i="17"/>
  <c r="AB23" i="18"/>
  <c r="AC23" i="18"/>
  <c r="AE40" i="13"/>
  <c r="AE106" i="10"/>
  <c r="AE98" i="10"/>
  <c r="AE43" i="16"/>
  <c r="AE41" i="17"/>
  <c r="T10" i="13" l="1"/>
  <c r="T21" i="13" s="1"/>
  <c r="T26" i="13" s="1"/>
  <c r="R10" i="18"/>
  <c r="R24" i="18" s="1"/>
  <c r="X72" i="10"/>
  <c r="AE44" i="13"/>
  <c r="AE21" i="13" s="1"/>
  <c r="AB62" i="10"/>
  <c r="AB10" i="16" s="1"/>
  <c r="AB24" i="16" s="1"/>
  <c r="E72" i="10"/>
  <c r="N10" i="17"/>
  <c r="N24" i="17" s="1"/>
  <c r="P10" i="18"/>
  <c r="P24" i="18" s="1"/>
  <c r="P29" i="18" s="1"/>
  <c r="AD62" i="10"/>
  <c r="AD10" i="16" s="1"/>
  <c r="AD24" i="16" s="1"/>
  <c r="F10" i="16"/>
  <c r="F24" i="16" s="1"/>
  <c r="D10" i="18"/>
  <c r="D24" i="18" s="1"/>
  <c r="D29" i="18" s="1"/>
  <c r="Y10" i="18"/>
  <c r="Y24" i="18" s="1"/>
  <c r="Y29" i="18" s="1"/>
  <c r="V10" i="13"/>
  <c r="V21" i="13" s="1"/>
  <c r="Z10" i="13"/>
  <c r="Z21" i="13" s="1"/>
  <c r="D10" i="13"/>
  <c r="D21" i="13" s="1"/>
  <c r="D26" i="13" s="1"/>
  <c r="V10" i="18"/>
  <c r="V24" i="18" s="1"/>
  <c r="X10" i="13"/>
  <c r="X21" i="13" s="1"/>
  <c r="X26" i="13" s="1"/>
  <c r="Y10" i="17"/>
  <c r="Y24" i="17" s="1"/>
  <c r="Y29" i="17" s="1"/>
  <c r="E10" i="17"/>
  <c r="E24" i="17" s="1"/>
  <c r="E29" i="17" s="1"/>
  <c r="P10" i="13"/>
  <c r="P21" i="13" s="1"/>
  <c r="P26" i="13" s="1"/>
  <c r="I10" i="17"/>
  <c r="I24" i="17" s="1"/>
  <c r="I29" i="17" s="1"/>
  <c r="P10" i="16"/>
  <c r="P24" i="16" s="1"/>
  <c r="P29" i="16" s="1"/>
  <c r="Z10" i="18"/>
  <c r="Z24" i="18" s="1"/>
  <c r="T10" i="16"/>
  <c r="T24" i="16" s="1"/>
  <c r="T29" i="16" s="1"/>
  <c r="Y10" i="16"/>
  <c r="Y24" i="16" s="1"/>
  <c r="Y29" i="16" s="1"/>
  <c r="F10" i="18"/>
  <c r="F24" i="18" s="1"/>
  <c r="E10" i="16"/>
  <c r="E24" i="16" s="1"/>
  <c r="E29" i="16" s="1"/>
  <c r="T72" i="10"/>
  <c r="T10" i="17"/>
  <c r="T24" i="17" s="1"/>
  <c r="T29" i="17" s="1"/>
  <c r="Y72" i="10"/>
  <c r="F10" i="17"/>
  <c r="F24" i="17" s="1"/>
  <c r="J10" i="18"/>
  <c r="J24" i="18" s="1"/>
  <c r="Z10" i="17"/>
  <c r="Z24" i="17" s="1"/>
  <c r="J10" i="13"/>
  <c r="J21" i="13" s="1"/>
  <c r="D10" i="17"/>
  <c r="D24" i="17" s="1"/>
  <c r="D29" i="17" s="1"/>
  <c r="Q10" i="18"/>
  <c r="Q24" i="18" s="1"/>
  <c r="Q29" i="18" s="1"/>
  <c r="V10" i="17"/>
  <c r="V24" i="17" s="1"/>
  <c r="U10" i="13"/>
  <c r="U21" i="13" s="1"/>
  <c r="U26" i="13" s="1"/>
  <c r="M10" i="18"/>
  <c r="M24" i="18" s="1"/>
  <c r="M29" i="18" s="1"/>
  <c r="X10" i="16"/>
  <c r="X24" i="16" s="1"/>
  <c r="X29" i="16" s="1"/>
  <c r="D10" i="16"/>
  <c r="D24" i="16" s="1"/>
  <c r="D29" i="16" s="1"/>
  <c r="P72" i="10"/>
  <c r="E10" i="13"/>
  <c r="E21" i="13" s="1"/>
  <c r="E26" i="13" s="1"/>
  <c r="U10" i="16"/>
  <c r="U24" i="16" s="1"/>
  <c r="U29" i="16" s="1"/>
  <c r="X10" i="17"/>
  <c r="X24" i="17" s="1"/>
  <c r="X29" i="17" s="1"/>
  <c r="H10" i="18"/>
  <c r="H24" i="18" s="1"/>
  <c r="H29" i="18" s="1"/>
  <c r="H72" i="10"/>
  <c r="Q10" i="13"/>
  <c r="Q21" i="13" s="1"/>
  <c r="Q26" i="13" s="1"/>
  <c r="J10" i="17"/>
  <c r="J24" i="17" s="1"/>
  <c r="U10" i="17"/>
  <c r="U24" i="17" s="1"/>
  <c r="U29" i="17" s="1"/>
  <c r="R10" i="16"/>
  <c r="R24" i="16" s="1"/>
  <c r="M10" i="17"/>
  <c r="M24" i="17" s="1"/>
  <c r="M29" i="17" s="1"/>
  <c r="M10" i="13"/>
  <c r="M21" i="13" s="1"/>
  <c r="M26" i="13" s="1"/>
  <c r="M10" i="16"/>
  <c r="M24" i="16" s="1"/>
  <c r="M29" i="16" s="1"/>
  <c r="N10" i="18"/>
  <c r="N24" i="18" s="1"/>
  <c r="H10" i="16"/>
  <c r="H24" i="16" s="1"/>
  <c r="H29" i="16" s="1"/>
  <c r="Q10" i="16"/>
  <c r="Q24" i="16" s="1"/>
  <c r="Q29" i="16" s="1"/>
  <c r="H10" i="17"/>
  <c r="H24" i="17" s="1"/>
  <c r="H29" i="17" s="1"/>
  <c r="N10" i="13"/>
  <c r="N21" i="13" s="1"/>
  <c r="Q72" i="10"/>
  <c r="U72" i="10"/>
  <c r="AE107" i="10"/>
  <c r="H10" i="13"/>
  <c r="H21" i="13" s="1"/>
  <c r="H26" i="13" s="1"/>
  <c r="R10" i="13"/>
  <c r="R21" i="13" s="1"/>
  <c r="I72" i="10"/>
  <c r="I10" i="18"/>
  <c r="I24" i="18" s="1"/>
  <c r="I29" i="18" s="1"/>
  <c r="I10" i="16"/>
  <c r="I24" i="16" s="1"/>
  <c r="I29" i="16" s="1"/>
  <c r="AE47" i="18"/>
  <c r="AE24" i="18" s="1"/>
  <c r="AE47" i="16"/>
  <c r="AE24" i="16" s="1"/>
  <c r="AE47" i="17"/>
  <c r="AE24" i="17" s="1"/>
  <c r="AB10" i="17" l="1"/>
  <c r="AB24" i="17" s="1"/>
  <c r="AB10" i="18"/>
  <c r="AB24" i="18" s="1"/>
  <c r="AB10" i="13"/>
  <c r="AB21" i="13" s="1"/>
  <c r="AD10" i="18"/>
  <c r="AD24" i="18" s="1"/>
  <c r="AD10" i="17"/>
  <c r="AD24" i="17" s="1"/>
  <c r="AD10" i="13"/>
  <c r="AD21" i="13" s="1"/>
  <c r="AC29" i="18"/>
  <c r="AB29" i="18"/>
  <c r="AB26" i="13"/>
  <c r="AC72" i="10"/>
  <c r="AB29" i="16"/>
  <c r="AC29" i="16"/>
  <c r="AB72" i="10"/>
  <c r="AC26" i="13"/>
  <c r="AC29" i="17"/>
  <c r="AB29" i="17"/>
  <c r="AC62" i="10" l="1"/>
  <c r="AC10" i="17" s="1"/>
  <c r="AC24" i="17" s="1"/>
  <c r="AC10" i="13" l="1"/>
  <c r="AC21" i="13" s="1"/>
  <c r="AC10" i="18"/>
  <c r="AC24" i="18" s="1"/>
  <c r="AC10" i="16"/>
  <c r="AC24" i="16" s="1"/>
</calcChain>
</file>

<file path=xl/sharedStrings.xml><?xml version="1.0" encoding="utf-8"?>
<sst xmlns="http://schemas.openxmlformats.org/spreadsheetml/2006/main" count="1327" uniqueCount="301">
  <si>
    <t>K</t>
  </si>
  <si>
    <t>1.</t>
  </si>
  <si>
    <t>2.</t>
  </si>
  <si>
    <t>3.</t>
  </si>
  <si>
    <t>4.</t>
  </si>
  <si>
    <t>5.</t>
  </si>
  <si>
    <t>6.</t>
  </si>
  <si>
    <t>Kreditet nem képező tantárgyak</t>
  </si>
  <si>
    <t>Szabadon választható tantárgyak</t>
  </si>
  <si>
    <t>Alapozó ismeretek</t>
  </si>
  <si>
    <t>kredit</t>
  </si>
  <si>
    <t>félév/szemeszter</t>
  </si>
  <si>
    <t>elm.</t>
  </si>
  <si>
    <t>gyak.</t>
  </si>
  <si>
    <t>heti kontaktóra</t>
  </si>
  <si>
    <t>számonkérés</t>
  </si>
  <si>
    <t>tantárgy kódja</t>
  </si>
  <si>
    <t>tantárgy jellege</t>
  </si>
  <si>
    <t>tanulmányi terület/tantárgy</t>
  </si>
  <si>
    <t>Differenciált szakmai ismeretek</t>
  </si>
  <si>
    <t>Alapozó ismeretek öszesen:</t>
  </si>
  <si>
    <t>Differenciált szakmai ismeretek összesen</t>
  </si>
  <si>
    <t>KRITÉRIUM, KÖVETELMÉNYEK</t>
  </si>
  <si>
    <t>Gyakorlati jegy(G)</t>
  </si>
  <si>
    <t>ÖSSZES TANÓRARENDI KONTAKTÓRA</t>
  </si>
  <si>
    <t xml:space="preserve"> TANÓRA-, KREDIT- ÉS VIZSGATERV </t>
  </si>
  <si>
    <t>SZÁMONKÉRÉS ÖSSZ:</t>
  </si>
  <si>
    <t xml:space="preserve"> SZAKON KÖZÖS ÖSSZESEN</t>
  </si>
  <si>
    <t xml:space="preserve">Szakmai törzsanyag </t>
  </si>
  <si>
    <t>Szakmai törzsanyag összesen:</t>
  </si>
  <si>
    <t>Kreditet nem képező tantárgyak összesen:</t>
  </si>
  <si>
    <t>Szakmai gyakorlat</t>
  </si>
  <si>
    <t>Vizsga (V)</t>
  </si>
  <si>
    <t xml:space="preserve"> SZAKON ÖSSZESEN</t>
  </si>
  <si>
    <t>félév összesen</t>
  </si>
  <si>
    <t>gyak</t>
  </si>
  <si>
    <t>részidős képzésben, levelezői munkarend szerint  tanuló hallgatók részére</t>
  </si>
  <si>
    <t>részidős képzésben, levelezői munkarend szerint tanuló hallgatók részére</t>
  </si>
  <si>
    <t>összesen</t>
  </si>
  <si>
    <t>Aláírás (A)</t>
  </si>
  <si>
    <t>Beszámoló (B)</t>
  </si>
  <si>
    <t>Félévközi értékelés  (F)</t>
  </si>
  <si>
    <t>Félévközi értékelés (((zárvizsga tárgy((F(Z)))</t>
  </si>
  <si>
    <t>Gyakorlati jegy (((zárvizsga tárgy((G(Z)))</t>
  </si>
  <si>
    <t>Vizsga (((zárvizsga tárgy((V(Z)))</t>
  </si>
  <si>
    <t>Alapvizsga (AV)</t>
  </si>
  <si>
    <t>Zárvizsga tárgy(Z)</t>
  </si>
  <si>
    <t>x</t>
  </si>
  <si>
    <t>ELŐTANULMÁNYI REND</t>
  </si>
  <si>
    <t>Kódszám</t>
  </si>
  <si>
    <t>Tanulmányi terület/tantárgy</t>
  </si>
  <si>
    <t>ELŐTANULMÁNYI KÖTELEZETTSÉG</t>
  </si>
  <si>
    <t>Tantárgy</t>
  </si>
  <si>
    <t>Komplex vizsga (KO)</t>
  </si>
  <si>
    <t>SZV</t>
  </si>
  <si>
    <t>SZÁMONKÉRÉSEK ÖSSZESÍTŐ</t>
  </si>
  <si>
    <t>4/A.</t>
  </si>
  <si>
    <t>5/A</t>
  </si>
  <si>
    <t>4/B.</t>
  </si>
  <si>
    <t>5/B.</t>
  </si>
  <si>
    <t>A MESTERKÉPZÉSI SZAKON KÖZÖS TANTÁRGYAK</t>
  </si>
  <si>
    <t>RENDÉSZETI VEZETŐ  MESTERKÉPZÉSI SZAK</t>
  </si>
  <si>
    <t>A rendészettudományok alapjai</t>
  </si>
  <si>
    <t>Bűnmegelőzés elmélete és gyakorlata</t>
  </si>
  <si>
    <t>Rendészeti igazgatási jog</t>
  </si>
  <si>
    <t>Közszolgálati jog</t>
  </si>
  <si>
    <t>Nemzetközi összehasonlító szervezettan</t>
  </si>
  <si>
    <t>Nemzetbiztonsági ismeretek</t>
  </si>
  <si>
    <t>Integrált társadalomtudományi ismeretek</t>
  </si>
  <si>
    <t>Tudományos kutatásmódszertan</t>
  </si>
  <si>
    <t>Informatikai biztonság</t>
  </si>
  <si>
    <t>RRVTM04</t>
  </si>
  <si>
    <t>RKROM01</t>
  </si>
  <si>
    <t>RARTM01</t>
  </si>
  <si>
    <t>KES4M01</t>
  </si>
  <si>
    <t>RARTM04</t>
  </si>
  <si>
    <t>RBGVM04</t>
  </si>
  <si>
    <t>RMTTM07</t>
  </si>
  <si>
    <t>RARTM06</t>
  </si>
  <si>
    <t>RKNIM01</t>
  </si>
  <si>
    <t>Biztonságpolitika</t>
  </si>
  <si>
    <t>Rendészet és rendészeti igazgatás elmélete</t>
  </si>
  <si>
    <t>Rendészeti szervek működésének jogi alapjai</t>
  </si>
  <si>
    <t>Vezetői készségfejlesztés (tréning)</t>
  </si>
  <si>
    <t>Nemzetközi bűnügyi együttműködés jogi alapjai</t>
  </si>
  <si>
    <t>Vezetés- és szervezéselm., rendészeti tev. vez. 1.</t>
  </si>
  <si>
    <t>Vezetés- és szervezéselm., rendészeti tev. vez. 2.</t>
  </si>
  <si>
    <t>Vezetés- és szervezéselm., rendészeti tev. vez. 3.</t>
  </si>
  <si>
    <t>Komplex rendészeti vezetési gyakorlat</t>
  </si>
  <si>
    <t xml:space="preserve">Bűnügyi vezetői ismeretek </t>
  </si>
  <si>
    <t>Közbiztonsági vezetői ismeretek</t>
  </si>
  <si>
    <t>Integrált határigazgatás</t>
  </si>
  <si>
    <t>Rendkívüli helyzetek és min. időszakok rendvédelme</t>
  </si>
  <si>
    <t>Pedagógiai és pszichológiai ismeretek</t>
  </si>
  <si>
    <t>Kommunikáció, vezetői kompetenciák</t>
  </si>
  <si>
    <t>Rendőri, bűnügyi és gv. szervek felsőszintű irányítása</t>
  </si>
  <si>
    <t>Rendőri, bűnügyi és gv. szervek időszerű feladatai</t>
  </si>
  <si>
    <t>Rendőri, rendészeti szervek felsőszintű irányítása</t>
  </si>
  <si>
    <t>Rendőri, rendészeti szervek időszerű feladatai</t>
  </si>
  <si>
    <t>Katasztrófavédelmi szervek gazdálkodása</t>
  </si>
  <si>
    <t>Katasztrófavédelmi szervek felsőszintű irányítása</t>
  </si>
  <si>
    <t>Katasztrófavédelmi szervek időszerű feladatai</t>
  </si>
  <si>
    <t>Katasztrófavédelmi szervek nemzetközi emü.</t>
  </si>
  <si>
    <t>NAV szervek gazdálkodása</t>
  </si>
  <si>
    <t>NAV szervek felsőszintű irányítása</t>
  </si>
  <si>
    <t>NAV szervek időszerű feladatai</t>
  </si>
  <si>
    <t>NAV szervek nemzetközi emü.</t>
  </si>
  <si>
    <t>BV szervek gazdálkodása</t>
  </si>
  <si>
    <t>BV szervek felsőszintű irányítása</t>
  </si>
  <si>
    <t>BV szervek időszerű feladatai</t>
  </si>
  <si>
    <t>BV szervek nemzetközi emü.</t>
  </si>
  <si>
    <t>Szabadon választható</t>
  </si>
  <si>
    <t>INBTM01</t>
  </si>
  <si>
    <t>RRVTM05</t>
  </si>
  <si>
    <t>RARTM02</t>
  </si>
  <si>
    <t>RMTTM03</t>
  </si>
  <si>
    <t>RBÜAM01</t>
  </si>
  <si>
    <t>RRVTM01</t>
  </si>
  <si>
    <t>RRVTM02</t>
  </si>
  <si>
    <t>RRVTM03</t>
  </si>
  <si>
    <t>RHRTM02</t>
  </si>
  <si>
    <t>RBGVM05</t>
  </si>
  <si>
    <t>RKBTM03</t>
  </si>
  <si>
    <t>RHRTM01</t>
  </si>
  <si>
    <t>RKBTM04</t>
  </si>
  <si>
    <t>RMTTM01</t>
  </si>
  <si>
    <t>RMTTM06</t>
  </si>
  <si>
    <t>RBGVM07</t>
  </si>
  <si>
    <t>RBGVM08</t>
  </si>
  <si>
    <t>RKBTM07</t>
  </si>
  <si>
    <t>RKBTM08</t>
  </si>
  <si>
    <t>VKMTM01</t>
  </si>
  <si>
    <t>VKMTM02</t>
  </si>
  <si>
    <t>VKMTM03</t>
  </si>
  <si>
    <t>VKMTM04</t>
  </si>
  <si>
    <t>RVPTM01</t>
  </si>
  <si>
    <t>RVPTM02</t>
  </si>
  <si>
    <t>RVPTM03</t>
  </si>
  <si>
    <t>RVPTM04</t>
  </si>
  <si>
    <t>RBVTM01</t>
  </si>
  <si>
    <t>RBVTM02</t>
  </si>
  <si>
    <t>RBVTM03</t>
  </si>
  <si>
    <t>RBVTM04</t>
  </si>
  <si>
    <t>KV1</t>
  </si>
  <si>
    <t>KV2</t>
  </si>
  <si>
    <t>KV3</t>
  </si>
  <si>
    <t>KV4</t>
  </si>
  <si>
    <t>KV5</t>
  </si>
  <si>
    <t>Záróvizsga</t>
  </si>
  <si>
    <t>RRVTM07</t>
  </si>
  <si>
    <t>RTKTM01</t>
  </si>
  <si>
    <t>KR</t>
  </si>
  <si>
    <t>RTKTM02</t>
  </si>
  <si>
    <t>RTKTM03</t>
  </si>
  <si>
    <t>RTKTM04</t>
  </si>
  <si>
    <t>RKBTM11</t>
  </si>
  <si>
    <t>Konfliktusmegelőzés, válságkezelés</t>
  </si>
  <si>
    <t>RARTM08</t>
  </si>
  <si>
    <t>Mediáció és helyreállító igazságszolgáltatás</t>
  </si>
  <si>
    <t>RKBTM12</t>
  </si>
  <si>
    <t>Terrorizmussal kapcsolatos ismeretek</t>
  </si>
  <si>
    <t>Közszolgálati management</t>
  </si>
  <si>
    <t>RKROM02</t>
  </si>
  <si>
    <t>Gyermekbántalmazás és idősbántalmazás</t>
  </si>
  <si>
    <t>RMTTM04</t>
  </si>
  <si>
    <t>Rendőri világok: parancsnokok és alárendeltjeik</t>
  </si>
  <si>
    <t>RKROM03</t>
  </si>
  <si>
    <t>Drogproblémák rendészeti kezelése</t>
  </si>
  <si>
    <t>RENDÉSZET ELMÉLETI SPECIALIZÁCIÓ</t>
  </si>
  <si>
    <t>CSAPATSZOLGÁLATI SPECIALIZÁCIÓ</t>
  </si>
  <si>
    <t>RRVTM09</t>
  </si>
  <si>
    <t>KV</t>
  </si>
  <si>
    <t>Rendészetelmélet 1.</t>
  </si>
  <si>
    <t>RRVTM10</t>
  </si>
  <si>
    <t>Rendészetelmélet 2.</t>
  </si>
  <si>
    <t>RRVTM11</t>
  </si>
  <si>
    <t>Rendészetelmélet 3.</t>
  </si>
  <si>
    <t>RRVTM08</t>
  </si>
  <si>
    <t>Rendészeti rendszerek</t>
  </si>
  <si>
    <t>Nemzetközi rendészeti együttműködés</t>
  </si>
  <si>
    <t>RMORM60</t>
  </si>
  <si>
    <t>Magánbiztonság</t>
  </si>
  <si>
    <t>RBATM01</t>
  </si>
  <si>
    <t>Idegenrendészet elmélete</t>
  </si>
  <si>
    <t>RRVTM12</t>
  </si>
  <si>
    <t>Rendészettudomány története</t>
  </si>
  <si>
    <t>RINYM01</t>
  </si>
  <si>
    <t>Szaknyelvi ismeretek</t>
  </si>
  <si>
    <t xml:space="preserve">Általános csapatszolgálati ismeretek </t>
  </si>
  <si>
    <t>Csapatszolgálati térinformatika</t>
  </si>
  <si>
    <t>Tömegrendezvények biztosításának jogi háttere</t>
  </si>
  <si>
    <t>Rendezvénybiztosítás</t>
  </si>
  <si>
    <t>Integrált és speciális rendészeti műveletek</t>
  </si>
  <si>
    <t>Csapatszolgálati vezetői gyakorlat</t>
  </si>
  <si>
    <t>Kooperáció és teammunka</t>
  </si>
  <si>
    <t>Személy- és objektumvédelem megszervezése és vezetése</t>
  </si>
  <si>
    <t>A csapaterő kiképzés szakmódszertana</t>
  </si>
  <si>
    <t>Kockázatkezelés elmélete</t>
  </si>
  <si>
    <t>Kockázatkezelés az EU-ban</t>
  </si>
  <si>
    <t>Információforrások a kockázatkezelés terén 1.</t>
  </si>
  <si>
    <t>Információforrások a kockázatkezelés terén 2.</t>
  </si>
  <si>
    <t>Kockázatkezelést támogató alkalmazások 1.</t>
  </si>
  <si>
    <t>Kockázatkezelést támogató alkalmazások 2.</t>
  </si>
  <si>
    <t>Kockázatkezelés, értékelés</t>
  </si>
  <si>
    <t>Ellenőrzési szakismeretek</t>
  </si>
  <si>
    <t>B</t>
  </si>
  <si>
    <t>G</t>
  </si>
  <si>
    <t>F</t>
  </si>
  <si>
    <t>K(Z)</t>
  </si>
  <si>
    <t>Z</t>
  </si>
  <si>
    <t>Rendőri szervek nemzetközi együttműködése</t>
  </si>
  <si>
    <t>ÉRTÉKELŐ-ELEMZŐ SPECIALIZÁCIÓ</t>
  </si>
  <si>
    <t>RVPTM07</t>
  </si>
  <si>
    <t>RVPTM06</t>
  </si>
  <si>
    <t>RVPTM08</t>
  </si>
  <si>
    <t>RVPTM09</t>
  </si>
  <si>
    <t>RVPTM10</t>
  </si>
  <si>
    <t>RVPTM11</t>
  </si>
  <si>
    <t>RVPTM13</t>
  </si>
  <si>
    <t>RVPTM12</t>
  </si>
  <si>
    <t>RBGVM10</t>
  </si>
  <si>
    <t>RBGVM11</t>
  </si>
  <si>
    <t xml:space="preserve">Bűnelemzési ismeretek </t>
  </si>
  <si>
    <t>RARTM10</t>
  </si>
  <si>
    <t>RHRTM03</t>
  </si>
  <si>
    <t>RMTTM08</t>
  </si>
  <si>
    <t xml:space="preserve">RHRTM04 </t>
  </si>
  <si>
    <t>Törzsek felkészítése</t>
  </si>
  <si>
    <t>RHRTM05</t>
  </si>
  <si>
    <t>Rendőri műveletek vezetésének elvei</t>
  </si>
  <si>
    <t>RBGVM20</t>
  </si>
  <si>
    <t>A szervezett bűnözés története</t>
  </si>
  <si>
    <t>RBGVM19</t>
  </si>
  <si>
    <t>A szervezett bűnözés társadalomtudományi megközelítése</t>
  </si>
  <si>
    <t>RBGVM16</t>
  </si>
  <si>
    <t>A szervezett bűnözés elleni harc jogi keretei</t>
  </si>
  <si>
    <t>RBGVM14</t>
  </si>
  <si>
    <t>A szervezett bűnözés elleni harc bűnelemzési támogatása 1.</t>
  </si>
  <si>
    <t>RBGVM15</t>
  </si>
  <si>
    <t>A szervezett bűnözés elleni harc bűnelemzési támogatása 2.</t>
  </si>
  <si>
    <t>RBGVM12</t>
  </si>
  <si>
    <t>A felderítés módszertana 1.</t>
  </si>
  <si>
    <t>RBGVM13</t>
  </si>
  <si>
    <t xml:space="preserve">A felderítés módszertana 2. </t>
  </si>
  <si>
    <t>RKRIM02</t>
  </si>
  <si>
    <t xml:space="preserve">A szervezett bűnözés kriminalisztikája 1. </t>
  </si>
  <si>
    <t>RBGVM18</t>
  </si>
  <si>
    <t>A szervezett bűnözés kriminalisztikája 2.</t>
  </si>
  <si>
    <t>RBGVM17</t>
  </si>
  <si>
    <t xml:space="preserve">A szervezett bűnözés gazdasági háttere </t>
  </si>
  <si>
    <t>RKBTM31</t>
  </si>
  <si>
    <t>RKBTM32</t>
  </si>
  <si>
    <t>RKBTM33</t>
  </si>
  <si>
    <t>RKBTM34</t>
  </si>
  <si>
    <t>RKBTM35</t>
  </si>
  <si>
    <t>RKBTM36</t>
  </si>
  <si>
    <t>Testnevelés 1.</t>
  </si>
  <si>
    <t>Testnevelés 2.</t>
  </si>
  <si>
    <t>Testnevelés 3.</t>
  </si>
  <si>
    <t>Testnevelés 4.</t>
  </si>
  <si>
    <t>SZERVEZETT BŰNÖZÉS ELLENI SPECIALIZÁCIÓ</t>
  </si>
  <si>
    <t xml:space="preserve">RENDÉSZETI VEZETŐ MESTERKÉPZÉSI SZAK </t>
  </si>
  <si>
    <t>Vezetés- és szervezéselm., rendészeti tev. vez.2</t>
  </si>
  <si>
    <t>Vezetés- és szervezéselm., rendészeti tev. vez.1</t>
  </si>
  <si>
    <t xml:space="preserve">Információforrások a kockázatkezelés terén 2. </t>
  </si>
  <si>
    <t>Információforrások a kockézatkezelés terén 1.</t>
  </si>
  <si>
    <t xml:space="preserve">Kockázatkezelés támogató alkalmazások 2. </t>
  </si>
  <si>
    <t xml:space="preserve">Kockázatkezelés támogató alkalmazások 1. </t>
  </si>
  <si>
    <t>Kockázatelemzés a rendőrség bűnügyi tevékenységében</t>
  </si>
  <si>
    <t>RBGVM01</t>
  </si>
  <si>
    <t>RRVTM06</t>
  </si>
  <si>
    <t>RKRIM01</t>
  </si>
  <si>
    <t>RBGVM03</t>
  </si>
  <si>
    <t>RBGVM02</t>
  </si>
  <si>
    <t>RMTTM02</t>
  </si>
  <si>
    <t>Logisztika</t>
  </si>
  <si>
    <t>Minőségbiztosítás</t>
  </si>
  <si>
    <t>Kriminalisztika</t>
  </si>
  <si>
    <t>Pénzügyi jog</t>
  </si>
  <si>
    <t>Etikett, protokoll</t>
  </si>
  <si>
    <t>RRVTM13</t>
  </si>
  <si>
    <t>Projektmenedzsment</t>
  </si>
  <si>
    <t>Vezetés- és szervezéselm., rendészeti tev. vez. 2</t>
  </si>
  <si>
    <t>Vezetés- és szervezéselm., rendészeti tev. vez. 3</t>
  </si>
  <si>
    <t xml:space="preserve">Vezetői készségfejlesztés </t>
  </si>
  <si>
    <t>RRVTM14</t>
  </si>
  <si>
    <t>Rendőri szervek gazdálkodása</t>
  </si>
  <si>
    <t>RBGVM21</t>
  </si>
  <si>
    <t>Diplomamunka konzultáció</t>
  </si>
  <si>
    <t>RMTTM09</t>
  </si>
  <si>
    <t>RBGVM22</t>
  </si>
  <si>
    <t>RRVTM15</t>
  </si>
  <si>
    <t>Vezetés- és menedzsment nemzetközi, multikulturális környezetben</t>
  </si>
  <si>
    <t>érvényes 2018/2019-Es tanévtől felmenő rendszerben.</t>
  </si>
  <si>
    <t>érvényes 2018/2019-es tanévtől felmenő rendszerben.</t>
  </si>
  <si>
    <t>A rendészeti munka mentálhigiénés kérdései</t>
  </si>
  <si>
    <t>Statisztika</t>
  </si>
  <si>
    <t>RRETM01</t>
  </si>
  <si>
    <t>Gyűlölet-bűncselekmények: bűnüldőzés és bűnmegelőzés az Európai Unióban</t>
  </si>
  <si>
    <t>RARTM11</t>
  </si>
  <si>
    <t>RTOSM03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</si>
</sst>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Narrow"/>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0"/>
      <name val="Arial"/>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name val="Arial CE"/>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8"/>
      <name val="Arial Narrow"/>
      <family val="2"/>
      <charset val="238"/>
    </font>
    <font>
      <b/>
      <sz val="14"/>
      <name val="Arial Narrow"/>
      <family val="2"/>
      <charset val="238"/>
    </font>
    <font>
      <b/>
      <sz val="12"/>
      <name val="Arial Narrow"/>
      <family val="2"/>
      <charset val="238"/>
    </font>
    <font>
      <b/>
      <sz val="11"/>
      <name val="Arial Narrow"/>
      <family val="2"/>
      <charset val="238"/>
    </font>
    <font>
      <b/>
      <sz val="10"/>
      <name val="Arial Narrow"/>
      <family val="2"/>
      <charset val="238"/>
    </font>
    <font>
      <sz val="12"/>
      <name val="Arial Narrow"/>
      <family val="2"/>
      <charset val="238"/>
    </font>
    <font>
      <sz val="11"/>
      <name val="Arial Narrow"/>
      <family val="2"/>
      <charset val="238"/>
    </font>
    <font>
      <sz val="11"/>
      <name val="Arial CE"/>
      <family val="2"/>
      <charset val="238"/>
    </font>
    <font>
      <b/>
      <sz val="13"/>
      <name val="Arial Narrow"/>
      <family val="2"/>
      <charset val="238"/>
    </font>
    <font>
      <sz val="11"/>
      <name val="Arial CE"/>
      <charset val="238"/>
    </font>
    <font>
      <sz val="16"/>
      <name val="Arial Narrow"/>
      <family val="2"/>
      <charset val="238"/>
    </font>
    <font>
      <sz val="14"/>
      <name val="Arial Narrow"/>
      <family val="2"/>
      <charset val="238"/>
    </font>
    <font>
      <sz val="13"/>
      <name val="Arial Narrow"/>
      <family val="2"/>
      <charset val="238"/>
    </font>
    <font>
      <sz val="13"/>
      <name val="Arial CE"/>
      <charset val="238"/>
    </font>
    <font>
      <sz val="12"/>
      <name val="Garamond"/>
      <family val="1"/>
      <charset val="238"/>
    </font>
    <font>
      <sz val="12"/>
      <name val="Times New Roman"/>
      <family val="1"/>
      <charset val="238"/>
    </font>
    <font>
      <b/>
      <sz val="12"/>
      <name val="Arial CE"/>
      <charset val="238"/>
    </font>
    <font>
      <b/>
      <sz val="14"/>
      <name val="Arial CE"/>
      <family val="2"/>
      <charset val="238"/>
    </font>
    <font>
      <b/>
      <sz val="12"/>
      <name val="Arial CE"/>
      <family val="2"/>
      <charset val="238"/>
    </font>
    <font>
      <sz val="12"/>
      <name val="Arial CE"/>
      <charset val="238"/>
    </font>
    <font>
      <sz val="12"/>
      <name val="Arial Narrow"/>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42"/>
        <bgColor indexed="64"/>
      </patternFill>
    </fill>
    <fill>
      <patternFill patternType="solid">
        <fgColor indexed="47"/>
        <bgColor indexed="64"/>
      </patternFill>
    </fill>
    <fill>
      <patternFill patternType="solid">
        <fgColor indexed="42"/>
        <bgColor indexed="41"/>
      </patternFill>
    </fill>
  </fills>
  <borders count="14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diagonal/>
    </border>
    <border>
      <left/>
      <right/>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double">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8"/>
      </left>
      <right style="medium">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bottom style="thin">
        <color indexed="64"/>
      </bottom>
      <diagonal/>
    </border>
    <border>
      <left style="double">
        <color indexed="8"/>
      </left>
      <right style="thin">
        <color indexed="64"/>
      </right>
      <top style="medium">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thin">
        <color indexed="8"/>
      </left>
      <right style="thin">
        <color indexed="64"/>
      </right>
      <top style="thin">
        <color indexed="8"/>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7" borderId="1" applyNumberFormat="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16" borderId="5" applyNumberFormat="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7" borderId="7"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12" fillId="4" borderId="0" applyNumberFormat="0" applyBorder="0" applyAlignment="0" applyProtection="0"/>
    <xf numFmtId="0" fontId="13" fillId="22" borderId="8" applyNumberFormat="0" applyAlignment="0" applyProtection="0"/>
    <xf numFmtId="0" fontId="14" fillId="0" borderId="0" applyNumberFormat="0" applyFill="0" applyBorder="0" applyAlignment="0" applyProtection="0"/>
    <xf numFmtId="0" fontId="15" fillId="0" borderId="0"/>
    <xf numFmtId="0" fontId="15" fillId="0" borderId="0"/>
    <xf numFmtId="0" fontId="16" fillId="0" borderId="9" applyNumberFormat="0" applyFill="0" applyAlignment="0" applyProtection="0"/>
    <xf numFmtId="0" fontId="17" fillId="3" borderId="0" applyNumberFormat="0" applyBorder="0" applyAlignment="0" applyProtection="0"/>
    <xf numFmtId="0" fontId="18" fillId="23" borderId="0" applyNumberFormat="0" applyBorder="0" applyAlignment="0" applyProtection="0"/>
    <xf numFmtId="0" fontId="19" fillId="22" borderId="1" applyNumberFormat="0" applyAlignment="0" applyProtection="0"/>
  </cellStyleXfs>
  <cellXfs count="352">
    <xf numFmtId="0" fontId="0" fillId="0" borderId="0" xfId="0"/>
    <xf numFmtId="0" fontId="25" fillId="24" borderId="16" xfId="38" applyFont="1" applyFill="1" applyBorder="1" applyProtection="1"/>
    <xf numFmtId="0" fontId="25" fillId="24" borderId="10" xfId="38" applyFont="1" applyFill="1" applyBorder="1" applyProtection="1"/>
    <xf numFmtId="0" fontId="25" fillId="24" borderId="18" xfId="38" applyFont="1" applyFill="1" applyBorder="1" applyAlignment="1" applyProtection="1">
      <alignment horizontal="left"/>
    </xf>
    <xf numFmtId="0" fontId="25" fillId="24" borderId="19" xfId="38" applyFont="1" applyFill="1" applyBorder="1" applyAlignment="1" applyProtection="1">
      <alignment horizontal="left" vertical="center" wrapText="1"/>
    </xf>
    <xf numFmtId="0" fontId="26" fillId="24" borderId="16" xfId="38" applyFont="1" applyFill="1" applyBorder="1" applyAlignment="1" applyProtection="1">
      <alignment horizontal="center"/>
    </xf>
    <xf numFmtId="0" fontId="24" fillId="24" borderId="20" xfId="38" applyFont="1" applyFill="1" applyBorder="1" applyAlignment="1" applyProtection="1">
      <alignment horizontal="center" textRotation="90" wrapText="1"/>
    </xf>
    <xf numFmtId="0" fontId="32" fillId="24" borderId="21" xfId="38" applyFont="1" applyFill="1" applyBorder="1" applyProtection="1"/>
    <xf numFmtId="0" fontId="28" fillId="24" borderId="22" xfId="38" applyFont="1" applyFill="1" applyBorder="1" applyAlignment="1" applyProtection="1">
      <alignment horizontal="center"/>
    </xf>
    <xf numFmtId="0" fontId="25" fillId="24" borderId="23" xfId="38" applyFont="1" applyFill="1" applyBorder="1" applyAlignment="1" applyProtection="1">
      <alignment horizontal="center"/>
    </xf>
    <xf numFmtId="1" fontId="25" fillId="24" borderId="23" xfId="38" applyNumberFormat="1" applyFont="1" applyFill="1" applyBorder="1" applyAlignment="1" applyProtection="1">
      <alignment horizontal="center"/>
    </xf>
    <xf numFmtId="0" fontId="25" fillId="24" borderId="24" xfId="38" applyFont="1" applyFill="1" applyBorder="1" applyAlignment="1" applyProtection="1">
      <alignment horizontal="center"/>
    </xf>
    <xf numFmtId="0" fontId="25" fillId="24" borderId="24" xfId="38" applyFont="1" applyFill="1" applyBorder="1" applyAlignment="1" applyProtection="1">
      <alignment horizontal="center" vertical="center" shrinkToFit="1"/>
    </xf>
    <xf numFmtId="0" fontId="32" fillId="24" borderId="25" xfId="38" applyFont="1" applyFill="1" applyBorder="1" applyAlignment="1" applyProtection="1">
      <alignment horizontal="left"/>
    </xf>
    <xf numFmtId="0" fontId="32" fillId="24" borderId="26" xfId="38" applyFont="1" applyFill="1" applyBorder="1" applyProtection="1"/>
    <xf numFmtId="0" fontId="28" fillId="24" borderId="27" xfId="38" applyFont="1" applyFill="1" applyBorder="1" applyAlignment="1" applyProtection="1">
      <alignment horizontal="center"/>
    </xf>
    <xf numFmtId="1" fontId="28" fillId="24" borderId="20" xfId="38" applyNumberFormat="1" applyFont="1" applyFill="1" applyBorder="1" applyAlignment="1" applyProtection="1">
      <alignment horizontal="center"/>
    </xf>
    <xf numFmtId="1" fontId="28" fillId="24" borderId="26" xfId="38" applyNumberFormat="1" applyFont="1" applyFill="1" applyBorder="1" applyAlignment="1" applyProtection="1">
      <alignment horizontal="center"/>
    </xf>
    <xf numFmtId="0" fontId="28" fillId="24" borderId="28" xfId="38" applyFont="1" applyFill="1" applyBorder="1" applyProtection="1"/>
    <xf numFmtId="0" fontId="26" fillId="24" borderId="10" xfId="38" applyFont="1" applyFill="1" applyBorder="1" applyAlignment="1" applyProtection="1">
      <alignment horizontal="center"/>
    </xf>
    <xf numFmtId="0" fontId="26" fillId="24" borderId="11" xfId="38" applyFont="1" applyFill="1" applyBorder="1" applyAlignment="1" applyProtection="1">
      <alignment horizontal="center"/>
    </xf>
    <xf numFmtId="0" fontId="28" fillId="24" borderId="20" xfId="38" applyFont="1" applyFill="1" applyBorder="1" applyAlignment="1" applyProtection="1">
      <alignment horizontal="center"/>
    </xf>
    <xf numFmtId="0" fontId="32" fillId="24" borderId="28" xfId="38" applyFont="1" applyFill="1" applyBorder="1" applyAlignment="1" applyProtection="1">
      <alignment horizontal="center"/>
    </xf>
    <xf numFmtId="0" fontId="28" fillId="24" borderId="29" xfId="38" applyFont="1" applyFill="1" applyBorder="1" applyAlignment="1" applyProtection="1">
      <alignment horizontal="center"/>
    </xf>
    <xf numFmtId="0" fontId="32" fillId="24" borderId="30" xfId="38" applyFont="1" applyFill="1" applyBorder="1" applyAlignment="1" applyProtection="1">
      <alignment horizontal="center"/>
    </xf>
    <xf numFmtId="0" fontId="22" fillId="24" borderId="19" xfId="38" applyFont="1" applyFill="1" applyBorder="1" applyAlignment="1" applyProtection="1">
      <alignment horizontal="center"/>
    </xf>
    <xf numFmtId="0" fontId="26" fillId="24" borderId="31" xfId="38" applyFont="1" applyFill="1" applyBorder="1" applyProtection="1"/>
    <xf numFmtId="0" fontId="22" fillId="24" borderId="0" xfId="38" applyFont="1" applyFill="1" applyBorder="1" applyAlignment="1" applyProtection="1">
      <alignment horizontal="center"/>
    </xf>
    <xf numFmtId="0" fontId="25" fillId="24" borderId="31" xfId="38" applyFont="1" applyFill="1" applyBorder="1" applyAlignment="1" applyProtection="1">
      <alignment horizontal="center"/>
    </xf>
    <xf numFmtId="0" fontId="25" fillId="24" borderId="32" xfId="38" applyFont="1" applyFill="1" applyBorder="1" applyAlignment="1" applyProtection="1">
      <alignment horizontal="left" vertical="center" wrapText="1"/>
    </xf>
    <xf numFmtId="0" fontId="25" fillId="24" borderId="33" xfId="38" applyFont="1" applyFill="1" applyBorder="1" applyAlignment="1" applyProtection="1">
      <alignment horizontal="center"/>
    </xf>
    <xf numFmtId="1" fontId="23" fillId="24" borderId="34" xfId="38" applyNumberFormat="1" applyFont="1" applyFill="1" applyBorder="1" applyAlignment="1" applyProtection="1">
      <alignment horizontal="center"/>
    </xf>
    <xf numFmtId="1" fontId="23" fillId="24" borderId="33" xfId="38" applyNumberFormat="1" applyFont="1" applyFill="1" applyBorder="1" applyAlignment="1" applyProtection="1">
      <alignment horizontal="center"/>
    </xf>
    <xf numFmtId="1" fontId="26" fillId="24" borderId="33" xfId="38" applyNumberFormat="1" applyFont="1" applyFill="1" applyBorder="1" applyAlignment="1" applyProtection="1">
      <alignment horizontal="center"/>
    </xf>
    <xf numFmtId="0" fontId="26" fillId="24" borderId="35" xfId="38" applyFont="1" applyFill="1" applyBorder="1" applyAlignment="1" applyProtection="1">
      <alignment horizontal="center"/>
    </xf>
    <xf numFmtId="1" fontId="23" fillId="24" borderId="36" xfId="38" applyNumberFormat="1" applyFont="1" applyFill="1" applyBorder="1" applyAlignment="1" applyProtection="1">
      <alignment horizontal="center"/>
    </xf>
    <xf numFmtId="0" fontId="26" fillId="24" borderId="37" xfId="38" applyFont="1" applyFill="1" applyBorder="1" applyAlignment="1" applyProtection="1">
      <alignment horizontal="center"/>
    </xf>
    <xf numFmtId="0" fontId="22" fillId="24" borderId="38" xfId="38" applyFont="1" applyFill="1" applyBorder="1" applyAlignment="1" applyProtection="1">
      <alignment horizontal="center"/>
    </xf>
    <xf numFmtId="0" fontId="26" fillId="24" borderId="39" xfId="38" applyFont="1" applyFill="1" applyBorder="1" applyProtection="1"/>
    <xf numFmtId="1" fontId="15" fillId="24" borderId="24" xfId="38" applyNumberFormat="1" applyFill="1" applyBorder="1" applyProtection="1"/>
    <xf numFmtId="0" fontId="27" fillId="24" borderId="10" xfId="38" applyFont="1" applyFill="1" applyBorder="1" applyProtection="1"/>
    <xf numFmtId="1" fontId="28" fillId="25" borderId="33" xfId="38" applyNumberFormat="1" applyFont="1" applyFill="1" applyBorder="1" applyAlignment="1" applyProtection="1">
      <alignment horizontal="center"/>
    </xf>
    <xf numFmtId="0" fontId="15" fillId="24" borderId="0" xfId="38" applyFill="1" applyBorder="1" applyProtection="1"/>
    <xf numFmtId="0" fontId="15" fillId="24" borderId="23" xfId="38" applyFill="1" applyBorder="1" applyProtection="1"/>
    <xf numFmtId="0" fontId="15" fillId="24" borderId="40" xfId="38" applyFill="1" applyBorder="1" applyProtection="1"/>
    <xf numFmtId="0" fontId="15" fillId="24" borderId="41" xfId="38" applyFill="1" applyBorder="1" applyProtection="1"/>
    <xf numFmtId="0" fontId="15" fillId="24" borderId="42" xfId="38" applyFill="1" applyBorder="1" applyProtection="1"/>
    <xf numFmtId="0" fontId="15" fillId="24" borderId="43" xfId="38" applyFill="1" applyBorder="1" applyProtection="1"/>
    <xf numFmtId="0" fontId="15" fillId="24" borderId="44" xfId="38" applyFill="1" applyBorder="1" applyProtection="1"/>
    <xf numFmtId="0" fontId="15" fillId="24" borderId="45" xfId="38" applyFill="1" applyBorder="1" applyProtection="1"/>
    <xf numFmtId="0" fontId="32" fillId="24" borderId="31" xfId="38" applyFont="1" applyFill="1" applyBorder="1" applyProtection="1"/>
    <xf numFmtId="0" fontId="28" fillId="25" borderId="46" xfId="38" applyFont="1" applyFill="1" applyBorder="1" applyAlignment="1" applyProtection="1">
      <alignment horizontal="center"/>
    </xf>
    <xf numFmtId="1" fontId="28" fillId="25" borderId="47" xfId="38" applyNumberFormat="1" applyFont="1" applyFill="1" applyBorder="1" applyAlignment="1" applyProtection="1">
      <alignment horizontal="center"/>
    </xf>
    <xf numFmtId="1" fontId="28" fillId="25" borderId="48" xfId="38" applyNumberFormat="1" applyFont="1" applyFill="1" applyBorder="1" applyAlignment="1" applyProtection="1">
      <alignment horizontal="center"/>
    </xf>
    <xf numFmtId="0" fontId="32" fillId="25" borderId="49" xfId="38" applyFont="1" applyFill="1" applyBorder="1" applyAlignment="1" applyProtection="1">
      <alignment horizontal="center"/>
    </xf>
    <xf numFmtId="1" fontId="28" fillId="25" borderId="50" xfId="38" applyNumberFormat="1" applyFont="1" applyFill="1" applyBorder="1" applyAlignment="1" applyProtection="1">
      <alignment horizontal="center"/>
    </xf>
    <xf numFmtId="0" fontId="28" fillId="24" borderId="19" xfId="38" applyFont="1" applyFill="1" applyBorder="1" applyAlignment="1" applyProtection="1">
      <alignment horizontal="center"/>
    </xf>
    <xf numFmtId="1" fontId="28" fillId="24" borderId="51" xfId="38" applyNumberFormat="1" applyFont="1" applyFill="1" applyBorder="1" applyAlignment="1" applyProtection="1">
      <alignment horizontal="center"/>
    </xf>
    <xf numFmtId="1" fontId="28" fillId="24" borderId="46" xfId="38" applyNumberFormat="1" applyFont="1" applyFill="1" applyBorder="1" applyAlignment="1" applyProtection="1">
      <alignment horizontal="center"/>
    </xf>
    <xf numFmtId="0" fontId="28" fillId="24" borderId="46" xfId="38" applyFont="1" applyFill="1" applyBorder="1" applyProtection="1"/>
    <xf numFmtId="0" fontId="23" fillId="24" borderId="52" xfId="38" applyFont="1" applyFill="1" applyBorder="1" applyAlignment="1" applyProtection="1">
      <alignment horizontal="center"/>
    </xf>
    <xf numFmtId="0" fontId="23" fillId="24" borderId="53" xfId="38" applyFont="1" applyFill="1" applyBorder="1" applyAlignment="1" applyProtection="1">
      <alignment horizontal="center"/>
    </xf>
    <xf numFmtId="1" fontId="23" fillId="24" borderId="54" xfId="38" applyNumberFormat="1" applyFont="1" applyFill="1" applyBorder="1" applyAlignment="1" applyProtection="1">
      <alignment horizontal="center"/>
    </xf>
    <xf numFmtId="1" fontId="23" fillId="24" borderId="55" xfId="38" applyNumberFormat="1" applyFont="1" applyFill="1" applyBorder="1" applyAlignment="1" applyProtection="1">
      <alignment horizontal="center"/>
    </xf>
    <xf numFmtId="1" fontId="26" fillId="24" borderId="55" xfId="38" applyNumberFormat="1" applyFont="1" applyFill="1" applyBorder="1" applyAlignment="1" applyProtection="1">
      <alignment horizontal="center"/>
    </xf>
    <xf numFmtId="0" fontId="26" fillId="24" borderId="56" xfId="38" applyFont="1" applyFill="1" applyBorder="1" applyAlignment="1" applyProtection="1">
      <alignment horizontal="center"/>
    </xf>
    <xf numFmtId="1" fontId="23" fillId="24" borderId="57" xfId="38" applyNumberFormat="1" applyFont="1" applyFill="1" applyBorder="1" applyAlignment="1" applyProtection="1">
      <alignment horizontal="center"/>
    </xf>
    <xf numFmtId="0" fontId="26" fillId="24" borderId="53" xfId="38" applyFont="1" applyFill="1" applyBorder="1" applyAlignment="1" applyProtection="1">
      <alignment horizontal="center"/>
    </xf>
    <xf numFmtId="1" fontId="25" fillId="24" borderId="13" xfId="38" applyNumberFormat="1" applyFont="1" applyFill="1" applyBorder="1" applyAlignment="1" applyProtection="1">
      <alignment horizontal="center"/>
    </xf>
    <xf numFmtId="1" fontId="28" fillId="24" borderId="0" xfId="38" applyNumberFormat="1" applyFont="1" applyFill="1" applyBorder="1" applyAlignment="1" applyProtection="1">
      <alignment horizontal="center"/>
    </xf>
    <xf numFmtId="0" fontId="28" fillId="24" borderId="42" xfId="38" applyFont="1" applyFill="1" applyBorder="1" applyProtection="1"/>
    <xf numFmtId="1" fontId="25" fillId="24" borderId="60" xfId="38" applyNumberFormat="1" applyFont="1" applyFill="1" applyBorder="1" applyAlignment="1" applyProtection="1">
      <alignment horizontal="center"/>
    </xf>
    <xf numFmtId="1" fontId="25" fillId="24" borderId="36" xfId="38" applyNumberFormat="1" applyFont="1" applyFill="1" applyBorder="1" applyAlignment="1" applyProtection="1">
      <alignment horizontal="center"/>
    </xf>
    <xf numFmtId="0" fontId="32" fillId="25" borderId="61" xfId="38" applyFont="1" applyFill="1" applyBorder="1" applyAlignment="1" applyProtection="1">
      <alignment horizontal="left"/>
    </xf>
    <xf numFmtId="0" fontId="32" fillId="25" borderId="48" xfId="38" applyFont="1" applyFill="1" applyBorder="1" applyProtection="1"/>
    <xf numFmtId="0" fontId="32" fillId="25" borderId="32" xfId="38" applyFont="1" applyFill="1" applyBorder="1" applyAlignment="1" applyProtection="1">
      <alignment horizontal="left"/>
    </xf>
    <xf numFmtId="0" fontId="32" fillId="25" borderId="33" xfId="38" applyFont="1" applyFill="1" applyBorder="1" applyProtection="1"/>
    <xf numFmtId="0" fontId="28" fillId="25" borderId="62" xfId="38" applyFont="1" applyFill="1" applyBorder="1" applyAlignment="1" applyProtection="1">
      <alignment horizontal="center"/>
    </xf>
    <xf numFmtId="1" fontId="28" fillId="25" borderId="34" xfId="38" applyNumberFormat="1" applyFont="1" applyFill="1" applyBorder="1" applyAlignment="1" applyProtection="1">
      <alignment horizontal="center"/>
    </xf>
    <xf numFmtId="1" fontId="28" fillId="25" borderId="35" xfId="38" applyNumberFormat="1" applyFont="1" applyFill="1" applyBorder="1" applyAlignment="1" applyProtection="1">
      <alignment horizontal="center"/>
    </xf>
    <xf numFmtId="1" fontId="25" fillId="25" borderId="32" xfId="38" applyNumberFormat="1" applyFont="1" applyFill="1" applyBorder="1" applyAlignment="1" applyProtection="1">
      <alignment horizontal="center"/>
    </xf>
    <xf numFmtId="1" fontId="25" fillId="25" borderId="33" xfId="38" applyNumberFormat="1" applyFont="1" applyFill="1" applyBorder="1" applyAlignment="1" applyProtection="1">
      <alignment horizontal="center"/>
    </xf>
    <xf numFmtId="0" fontId="32" fillId="25" borderId="35" xfId="38" applyFont="1" applyFill="1" applyBorder="1" applyAlignment="1" applyProtection="1">
      <alignment horizontal="center"/>
    </xf>
    <xf numFmtId="1" fontId="28" fillId="25" borderId="63" xfId="38" applyNumberFormat="1" applyFont="1" applyFill="1" applyBorder="1" applyAlignment="1" applyProtection="1">
      <alignment horizontal="center"/>
    </xf>
    <xf numFmtId="0" fontId="24" fillId="24" borderId="12" xfId="38" applyFont="1" applyFill="1" applyBorder="1" applyAlignment="1" applyProtection="1">
      <alignment horizontal="center" vertical="center"/>
    </xf>
    <xf numFmtId="0" fontId="25" fillId="24" borderId="64" xfId="38" applyFont="1" applyFill="1" applyBorder="1" applyAlignment="1" applyProtection="1">
      <alignment horizontal="center" vertical="center" shrinkToFit="1"/>
    </xf>
    <xf numFmtId="1" fontId="25" fillId="24" borderId="65" xfId="38" applyNumberFormat="1" applyFont="1" applyFill="1" applyBorder="1" applyAlignment="1" applyProtection="1">
      <alignment horizontal="center"/>
    </xf>
    <xf numFmtId="0" fontId="25" fillId="24" borderId="66" xfId="38" applyFont="1" applyFill="1" applyBorder="1" applyAlignment="1" applyProtection="1">
      <alignment horizontal="center" vertical="center" shrinkToFit="1"/>
    </xf>
    <xf numFmtId="1" fontId="25" fillId="24" borderId="32" xfId="38" applyNumberFormat="1" applyFont="1" applyFill="1" applyBorder="1" applyAlignment="1" applyProtection="1">
      <alignment horizontal="center"/>
    </xf>
    <xf numFmtId="0" fontId="25" fillId="24" borderId="63" xfId="38" applyFont="1" applyFill="1" applyBorder="1" applyAlignment="1" applyProtection="1">
      <alignment horizontal="center" vertical="center" shrinkToFit="1"/>
    </xf>
    <xf numFmtId="0" fontId="25" fillId="24" borderId="64" xfId="38" applyFont="1" applyFill="1" applyBorder="1" applyAlignment="1" applyProtection="1">
      <alignment horizontal="center"/>
    </xf>
    <xf numFmtId="0" fontId="25" fillId="24" borderId="66" xfId="38" applyFont="1" applyFill="1" applyBorder="1" applyAlignment="1" applyProtection="1">
      <alignment horizontal="center"/>
    </xf>
    <xf numFmtId="0" fontId="25" fillId="24" borderId="63" xfId="38" applyFont="1" applyFill="1" applyBorder="1" applyAlignment="1" applyProtection="1">
      <alignment horizontal="center"/>
    </xf>
    <xf numFmtId="0" fontId="25" fillId="24" borderId="11" xfId="38" applyFont="1" applyFill="1" applyBorder="1" applyProtection="1"/>
    <xf numFmtId="1" fontId="25" fillId="24" borderId="58" xfId="38" applyNumberFormat="1" applyFont="1" applyFill="1" applyBorder="1" applyAlignment="1" applyProtection="1">
      <alignment horizontal="center"/>
    </xf>
    <xf numFmtId="1" fontId="25" fillId="24" borderId="15" xfId="38" applyNumberFormat="1" applyFont="1" applyFill="1" applyBorder="1" applyAlignment="1" applyProtection="1">
      <alignment horizontal="center"/>
    </xf>
    <xf numFmtId="0" fontId="15" fillId="24" borderId="58" xfId="38" applyFill="1" applyBorder="1" applyProtection="1"/>
    <xf numFmtId="0" fontId="15" fillId="24" borderId="15" xfId="38" applyFill="1" applyBorder="1" applyProtection="1"/>
    <xf numFmtId="0" fontId="15" fillId="24" borderId="67" xfId="38" applyFill="1" applyBorder="1" applyProtection="1"/>
    <xf numFmtId="1" fontId="39" fillId="24" borderId="24" xfId="38" applyNumberFormat="1" applyFont="1" applyFill="1" applyBorder="1" applyProtection="1"/>
    <xf numFmtId="1" fontId="28" fillId="25" borderId="68" xfId="38" applyNumberFormat="1" applyFont="1" applyFill="1" applyBorder="1" applyProtection="1"/>
    <xf numFmtId="1" fontId="28" fillId="25" borderId="37" xfId="38" applyNumberFormat="1" applyFont="1" applyFill="1" applyBorder="1" applyAlignment="1" applyProtection="1">
      <alignment horizontal="center"/>
    </xf>
    <xf numFmtId="0" fontId="32" fillId="25" borderId="37" xfId="38" applyFont="1" applyFill="1" applyBorder="1" applyAlignment="1" applyProtection="1">
      <alignment horizontal="center"/>
    </xf>
    <xf numFmtId="0" fontId="24" fillId="24" borderId="18" xfId="38" applyFont="1" applyFill="1" applyBorder="1" applyAlignment="1" applyProtection="1">
      <alignment horizontal="center" vertical="center"/>
    </xf>
    <xf numFmtId="0" fontId="24" fillId="24" borderId="25" xfId="38" applyFont="1" applyFill="1" applyBorder="1" applyAlignment="1" applyProtection="1">
      <alignment horizontal="center" textRotation="90" wrapText="1"/>
    </xf>
    <xf numFmtId="1" fontId="28" fillId="24" borderId="44" xfId="38" applyNumberFormat="1" applyFont="1" applyFill="1" applyBorder="1" applyAlignment="1" applyProtection="1">
      <alignment horizontal="center"/>
    </xf>
    <xf numFmtId="1" fontId="25" fillId="24" borderId="18" xfId="38" applyNumberFormat="1" applyFont="1" applyFill="1" applyBorder="1" applyAlignment="1" applyProtection="1">
      <alignment horizontal="center"/>
    </xf>
    <xf numFmtId="1" fontId="28" fillId="25" borderId="32" xfId="38" applyNumberFormat="1" applyFont="1" applyFill="1" applyBorder="1" applyAlignment="1" applyProtection="1">
      <alignment horizontal="center"/>
    </xf>
    <xf numFmtId="1" fontId="25" fillId="24" borderId="69" xfId="38" applyNumberFormat="1" applyFont="1" applyFill="1" applyBorder="1" applyAlignment="1" applyProtection="1">
      <alignment horizontal="center"/>
    </xf>
    <xf numFmtId="1" fontId="25" fillId="24" borderId="70" xfId="38" applyNumberFormat="1" applyFont="1" applyFill="1" applyBorder="1" applyAlignment="1" applyProtection="1">
      <alignment horizontal="center"/>
    </xf>
    <xf numFmtId="0" fontId="28" fillId="24" borderId="0" xfId="38" applyFont="1" applyFill="1" applyBorder="1" applyProtection="1"/>
    <xf numFmtId="0" fontId="32" fillId="25" borderId="71" xfId="38" applyFont="1" applyFill="1" applyBorder="1" applyAlignment="1" applyProtection="1">
      <alignment horizontal="center"/>
    </xf>
    <xf numFmtId="0" fontId="15" fillId="24" borderId="74" xfId="38" applyFill="1" applyBorder="1" applyProtection="1"/>
    <xf numFmtId="0" fontId="15" fillId="24" borderId="75" xfId="38" applyFill="1" applyBorder="1" applyProtection="1"/>
    <xf numFmtId="0" fontId="15" fillId="24" borderId="76" xfId="38" applyFill="1" applyBorder="1" applyProtection="1"/>
    <xf numFmtId="0" fontId="26" fillId="24" borderId="79" xfId="38" applyFont="1" applyFill="1" applyBorder="1" applyProtection="1"/>
    <xf numFmtId="0" fontId="23" fillId="24" borderId="80" xfId="38" applyFont="1" applyFill="1" applyBorder="1" applyAlignment="1" applyProtection="1">
      <alignment horizontal="center"/>
    </xf>
    <xf numFmtId="0" fontId="15" fillId="24" borderId="81" xfId="38" applyFill="1" applyBorder="1" applyProtection="1"/>
    <xf numFmtId="0" fontId="15" fillId="24" borderId="82" xfId="38" applyFill="1" applyBorder="1" applyProtection="1"/>
    <xf numFmtId="0" fontId="15" fillId="24" borderId="83" xfId="38" applyFill="1" applyBorder="1" applyProtection="1"/>
    <xf numFmtId="0" fontId="15" fillId="24" borderId="84" xfId="38" applyFill="1" applyBorder="1" applyProtection="1"/>
    <xf numFmtId="0" fontId="32" fillId="24" borderId="42" xfId="38" applyFont="1" applyFill="1" applyBorder="1" applyAlignment="1" applyProtection="1">
      <alignment horizontal="center"/>
    </xf>
    <xf numFmtId="1" fontId="28" fillId="24" borderId="88" xfId="38" applyNumberFormat="1" applyFont="1" applyFill="1" applyBorder="1" applyAlignment="1" applyProtection="1">
      <alignment horizontal="center"/>
    </xf>
    <xf numFmtId="0" fontId="25" fillId="24" borderId="89" xfId="38" applyFont="1" applyFill="1" applyBorder="1" applyAlignment="1" applyProtection="1">
      <alignment horizontal="center" vertical="center" shrinkToFit="1"/>
    </xf>
    <xf numFmtId="0" fontId="32" fillId="24" borderId="90" xfId="38" applyFont="1" applyFill="1" applyBorder="1" applyProtection="1"/>
    <xf numFmtId="0" fontId="32" fillId="24" borderId="88" xfId="38" applyFont="1" applyFill="1" applyBorder="1" applyProtection="1"/>
    <xf numFmtId="0" fontId="32" fillId="24" borderId="89" xfId="38" applyFont="1" applyFill="1" applyBorder="1" applyProtection="1"/>
    <xf numFmtId="0" fontId="15" fillId="24" borderId="91" xfId="38" applyFill="1" applyBorder="1" applyProtection="1"/>
    <xf numFmtId="0" fontId="15" fillId="24" borderId="22" xfId="38" applyFill="1" applyBorder="1" applyProtection="1"/>
    <xf numFmtId="0" fontId="15" fillId="24" borderId="92" xfId="38" applyFill="1" applyBorder="1" applyProtection="1"/>
    <xf numFmtId="0" fontId="32" fillId="24" borderId="30" xfId="38" applyFont="1" applyFill="1" applyBorder="1" applyProtection="1"/>
    <xf numFmtId="0" fontId="28" fillId="24" borderId="28" xfId="38" applyFont="1" applyFill="1" applyBorder="1" applyAlignment="1" applyProtection="1">
      <alignment horizontal="center"/>
    </xf>
    <xf numFmtId="0" fontId="28" fillId="24" borderId="93" xfId="38" applyFont="1" applyFill="1" applyBorder="1" applyAlignment="1" applyProtection="1">
      <alignment horizontal="center"/>
    </xf>
    <xf numFmtId="0" fontId="32" fillId="24" borderId="25" xfId="38" applyFont="1" applyFill="1" applyBorder="1" applyAlignment="1" applyProtection="1">
      <alignment horizontal="center"/>
    </xf>
    <xf numFmtId="0" fontId="32" fillId="25" borderId="61" xfId="38" applyFont="1" applyFill="1" applyBorder="1" applyAlignment="1" applyProtection="1">
      <alignment horizontal="center"/>
    </xf>
    <xf numFmtId="0" fontId="25" fillId="24" borderId="32" xfId="38" applyFont="1" applyFill="1" applyBorder="1" applyAlignment="1" applyProtection="1">
      <alignment horizontal="center" vertical="center" wrapText="1"/>
    </xf>
    <xf numFmtId="0" fontId="25" fillId="24" borderId="19" xfId="38" applyFont="1" applyFill="1" applyBorder="1" applyAlignment="1" applyProtection="1">
      <alignment horizontal="center" vertical="center" wrapText="1"/>
    </xf>
    <xf numFmtId="0" fontId="22" fillId="24" borderId="94" xfId="38" applyFont="1" applyFill="1" applyBorder="1" applyAlignment="1" applyProtection="1">
      <alignment horizontal="center"/>
    </xf>
    <xf numFmtId="0" fontId="25" fillId="24" borderId="18" xfId="38" applyFont="1" applyFill="1" applyBorder="1" applyAlignment="1" applyProtection="1">
      <alignment horizontal="center"/>
    </xf>
    <xf numFmtId="0" fontId="26" fillId="24" borderId="33" xfId="38" applyFont="1" applyFill="1" applyBorder="1" applyAlignment="1" applyProtection="1">
      <alignment horizontal="center"/>
    </xf>
    <xf numFmtId="1" fontId="25" fillId="24" borderId="33" xfId="38" applyNumberFormat="1" applyFont="1" applyFill="1" applyBorder="1" applyAlignment="1" applyProtection="1">
      <alignment horizontal="center"/>
    </xf>
    <xf numFmtId="0" fontId="26" fillId="24" borderId="55" xfId="38" applyFont="1" applyFill="1" applyBorder="1" applyAlignment="1" applyProtection="1">
      <alignment horizontal="center"/>
    </xf>
    <xf numFmtId="1" fontId="25" fillId="24" borderId="55" xfId="38" applyNumberFormat="1" applyFont="1" applyFill="1" applyBorder="1" applyAlignment="1" applyProtection="1">
      <alignment horizontal="center"/>
    </xf>
    <xf numFmtId="1" fontId="28" fillId="25" borderId="61" xfId="38" applyNumberFormat="1" applyFont="1" applyFill="1" applyBorder="1" applyAlignment="1" applyProtection="1">
      <alignment horizontal="center"/>
    </xf>
    <xf numFmtId="1" fontId="28" fillId="24" borderId="95" xfId="38" applyNumberFormat="1" applyFont="1" applyFill="1" applyBorder="1" applyAlignment="1" applyProtection="1">
      <alignment horizontal="center"/>
    </xf>
    <xf numFmtId="1" fontId="28" fillId="24" borderId="96" xfId="38" applyNumberFormat="1" applyFont="1" applyFill="1" applyBorder="1" applyAlignment="1" applyProtection="1">
      <alignment horizontal="center"/>
    </xf>
    <xf numFmtId="0" fontId="32" fillId="24" borderId="97" xfId="38" applyFont="1" applyFill="1" applyBorder="1" applyAlignment="1" applyProtection="1">
      <alignment horizontal="center"/>
    </xf>
    <xf numFmtId="0" fontId="25" fillId="26" borderId="100" xfId="38" applyFont="1" applyFill="1" applyBorder="1" applyAlignment="1" applyProtection="1">
      <alignment horizontal="center"/>
    </xf>
    <xf numFmtId="0" fontId="25" fillId="0" borderId="23" xfId="38" applyFont="1" applyFill="1" applyBorder="1" applyAlignment="1" applyProtection="1">
      <alignment horizontal="center"/>
    </xf>
    <xf numFmtId="0" fontId="22" fillId="24" borderId="35" xfId="38" applyFont="1" applyFill="1" applyBorder="1" applyAlignment="1" applyProtection="1">
      <alignment horizontal="center"/>
    </xf>
    <xf numFmtId="0" fontId="26" fillId="24" borderId="48" xfId="38" applyFont="1" applyFill="1" applyBorder="1" applyAlignment="1" applyProtection="1">
      <alignment horizontal="center"/>
    </xf>
    <xf numFmtId="0" fontId="28" fillId="24" borderId="65" xfId="38" applyFont="1" applyFill="1" applyBorder="1" applyAlignment="1" applyProtection="1">
      <alignment horizontal="center"/>
    </xf>
    <xf numFmtId="0" fontId="25" fillId="26" borderId="106" xfId="38" applyFont="1" applyFill="1" applyBorder="1" applyAlignment="1" applyProtection="1">
      <alignment horizontal="center"/>
    </xf>
    <xf numFmtId="1" fontId="25" fillId="24" borderId="107" xfId="38" applyNumberFormat="1" applyFont="1" applyFill="1" applyBorder="1" applyAlignment="1" applyProtection="1">
      <alignment horizontal="center"/>
    </xf>
    <xf numFmtId="0" fontId="25" fillId="26" borderId="144" xfId="38" applyFont="1" applyFill="1" applyBorder="1" applyAlignment="1" applyProtection="1">
      <alignment horizontal="center"/>
    </xf>
    <xf numFmtId="1" fontId="28" fillId="24" borderId="29" xfId="38" applyNumberFormat="1" applyFont="1" applyFill="1" applyBorder="1" applyAlignment="1" applyProtection="1">
      <alignment horizontal="center"/>
    </xf>
    <xf numFmtId="1" fontId="28" fillId="24" borderId="25" xfId="38" applyNumberFormat="1" applyFont="1" applyFill="1" applyBorder="1" applyAlignment="1" applyProtection="1">
      <alignment horizontal="center"/>
    </xf>
    <xf numFmtId="0" fontId="15" fillId="24" borderId="0" xfId="38" applyFill="1" applyProtection="1"/>
    <xf numFmtId="0" fontId="15" fillId="0" borderId="0" xfId="38" applyProtection="1"/>
    <xf numFmtId="0" fontId="33" fillId="0" borderId="0" xfId="38" applyFont="1" applyProtection="1"/>
    <xf numFmtId="0" fontId="25" fillId="0" borderId="99" xfId="38" applyFont="1" applyFill="1" applyBorder="1" applyAlignment="1" applyProtection="1">
      <alignment horizontal="center"/>
    </xf>
    <xf numFmtId="0" fontId="25" fillId="0" borderId="98" xfId="38" applyFont="1" applyFill="1" applyBorder="1" applyAlignment="1" applyProtection="1"/>
    <xf numFmtId="0" fontId="25" fillId="0" borderId="12" xfId="38" applyFont="1" applyBorder="1" applyAlignment="1" applyProtection="1">
      <alignment horizontal="center"/>
    </xf>
    <xf numFmtId="0" fontId="25" fillId="0" borderId="10" xfId="38" applyFont="1" applyBorder="1" applyAlignment="1" applyProtection="1">
      <alignment horizontal="center"/>
    </xf>
    <xf numFmtId="0" fontId="25" fillId="0" borderId="13" xfId="38" applyFont="1" applyBorder="1" applyAlignment="1" applyProtection="1">
      <alignment horizontal="center"/>
    </xf>
    <xf numFmtId="0" fontId="35" fillId="0" borderId="12" xfId="38" applyFont="1" applyBorder="1" applyAlignment="1" applyProtection="1">
      <alignment horizontal="center"/>
    </xf>
    <xf numFmtId="0" fontId="35" fillId="0" borderId="10" xfId="38" applyFont="1" applyBorder="1" applyAlignment="1" applyProtection="1">
      <alignment horizontal="center"/>
    </xf>
    <xf numFmtId="0" fontId="35" fillId="0" borderId="13" xfId="38" applyFont="1" applyBorder="1" applyAlignment="1" applyProtection="1">
      <alignment horizontal="center"/>
    </xf>
    <xf numFmtId="0" fontId="35" fillId="0" borderId="58" xfId="38" applyFont="1" applyBorder="1" applyAlignment="1" applyProtection="1">
      <alignment horizontal="center"/>
    </xf>
    <xf numFmtId="1" fontId="25" fillId="0" borderId="12" xfId="38" applyNumberFormat="1" applyFont="1" applyFill="1" applyBorder="1" applyAlignment="1" applyProtection="1">
      <alignment horizontal="center"/>
    </xf>
    <xf numFmtId="1" fontId="25" fillId="0" borderId="10" xfId="38" applyNumberFormat="1" applyFont="1" applyFill="1" applyBorder="1" applyAlignment="1" applyProtection="1">
      <alignment horizontal="center"/>
    </xf>
    <xf numFmtId="0" fontId="26" fillId="0" borderId="13" xfId="38" applyFont="1" applyFill="1" applyBorder="1" applyAlignment="1" applyProtection="1">
      <alignment horizontal="center"/>
    </xf>
    <xf numFmtId="0" fontId="26" fillId="0" borderId="58" xfId="38" applyFont="1" applyFill="1" applyBorder="1" applyAlignment="1" applyProtection="1">
      <alignment horizontal="center"/>
    </xf>
    <xf numFmtId="1" fontId="25" fillId="0" borderId="23" xfId="38" applyNumberFormat="1" applyFont="1" applyFill="1" applyBorder="1" applyAlignment="1" applyProtection="1">
      <alignment horizontal="center"/>
    </xf>
    <xf numFmtId="0" fontId="25" fillId="0" borderId="18" xfId="38" applyFont="1" applyFill="1" applyBorder="1" applyAlignment="1" applyProtection="1">
      <alignment horizontal="center"/>
    </xf>
    <xf numFmtId="0" fontId="25" fillId="0" borderId="15" xfId="38" applyFont="1" applyFill="1" applyBorder="1" applyAlignment="1" applyProtection="1"/>
    <xf numFmtId="0" fontId="0" fillId="24" borderId="91" xfId="0" applyFill="1" applyBorder="1" applyAlignment="1" applyProtection="1">
      <alignment horizontal="center" vertical="center" wrapText="1"/>
    </xf>
    <xf numFmtId="0" fontId="0" fillId="24" borderId="22" xfId="0" applyFill="1" applyBorder="1" applyAlignment="1" applyProtection="1">
      <alignment horizontal="center" vertical="center" wrapText="1"/>
    </xf>
    <xf numFmtId="0" fontId="0" fillId="24" borderId="92" xfId="0" applyFill="1" applyBorder="1" applyAlignment="1" applyProtection="1">
      <alignment horizontal="center" vertical="center" wrapText="1"/>
    </xf>
    <xf numFmtId="0" fontId="25" fillId="0" borderId="13" xfId="38" applyFont="1" applyFill="1" applyBorder="1" applyAlignment="1" applyProtection="1">
      <alignment horizontal="left"/>
    </xf>
    <xf numFmtId="0" fontId="25" fillId="0" borderId="101" xfId="38" applyFont="1" applyFill="1" applyBorder="1" applyAlignment="1" applyProtection="1">
      <alignment horizontal="left"/>
    </xf>
    <xf numFmtId="0" fontId="26" fillId="0" borderId="11" xfId="38" applyFont="1" applyFill="1" applyBorder="1" applyProtection="1"/>
    <xf numFmtId="0" fontId="26" fillId="0" borderId="72" xfId="38" applyFont="1" applyFill="1" applyBorder="1" applyAlignment="1" applyProtection="1">
      <alignment horizontal="left"/>
    </xf>
    <xf numFmtId="0" fontId="0" fillId="24" borderId="85" xfId="0" applyFill="1" applyBorder="1" applyAlignment="1" applyProtection="1">
      <alignment horizontal="center" vertical="center" wrapText="1"/>
    </xf>
    <xf numFmtId="0" fontId="0" fillId="24" borderId="86" xfId="0" applyFill="1" applyBorder="1" applyAlignment="1" applyProtection="1">
      <alignment horizontal="center" vertical="center" wrapText="1"/>
    </xf>
    <xf numFmtId="0" fontId="0" fillId="24" borderId="87" xfId="0" applyFill="1" applyBorder="1" applyAlignment="1" applyProtection="1">
      <alignment horizontal="center" vertical="center" wrapText="1"/>
    </xf>
    <xf numFmtId="0" fontId="25" fillId="0" borderId="102" xfId="38" applyFont="1" applyFill="1" applyBorder="1" applyAlignment="1" applyProtection="1">
      <alignment horizontal="center"/>
    </xf>
    <xf numFmtId="0" fontId="25" fillId="0" borderId="103" xfId="38" applyFont="1" applyFill="1" applyBorder="1" applyAlignment="1" applyProtection="1"/>
    <xf numFmtId="1" fontId="25" fillId="0" borderId="77" xfId="38" applyNumberFormat="1" applyFont="1" applyFill="1" applyBorder="1" applyAlignment="1" applyProtection="1">
      <alignment horizontal="center"/>
    </xf>
    <xf numFmtId="1" fontId="25" fillId="0" borderId="78" xfId="38" applyNumberFormat="1" applyFont="1" applyFill="1" applyBorder="1" applyAlignment="1" applyProtection="1">
      <alignment horizontal="center"/>
    </xf>
    <xf numFmtId="1" fontId="25" fillId="0" borderId="52" xfId="38" applyNumberFormat="1" applyFont="1" applyFill="1" applyBorder="1" applyAlignment="1" applyProtection="1">
      <alignment horizontal="center"/>
    </xf>
    <xf numFmtId="0" fontId="15" fillId="0" borderId="0" xfId="38" applyBorder="1" applyProtection="1"/>
    <xf numFmtId="0" fontId="25" fillId="0" borderId="104" xfId="38" applyFont="1" applyFill="1" applyBorder="1" applyAlignment="1" applyProtection="1"/>
    <xf numFmtId="1" fontId="25" fillId="0" borderId="58" xfId="38" applyNumberFormat="1" applyFont="1" applyFill="1" applyBorder="1" applyAlignment="1" applyProtection="1">
      <alignment horizontal="center"/>
    </xf>
    <xf numFmtId="0" fontId="25" fillId="0" borderId="105" xfId="38" applyFont="1" applyFill="1" applyBorder="1" applyAlignment="1" applyProtection="1"/>
    <xf numFmtId="0" fontId="25" fillId="0" borderId="67" xfId="38" applyFont="1" applyFill="1" applyBorder="1" applyAlignment="1" applyProtection="1">
      <alignment horizontal="center"/>
    </xf>
    <xf numFmtId="0" fontId="25" fillId="0" borderId="15" xfId="38" applyFont="1" applyFill="1" applyBorder="1" applyProtection="1"/>
    <xf numFmtId="1" fontId="25" fillId="0" borderId="14" xfId="38" applyNumberFormat="1" applyFont="1" applyFill="1" applyBorder="1" applyAlignment="1" applyProtection="1">
      <alignment horizontal="center"/>
    </xf>
    <xf numFmtId="1" fontId="25" fillId="0" borderId="11" xfId="38" applyNumberFormat="1" applyFont="1" applyFill="1" applyBorder="1" applyAlignment="1" applyProtection="1">
      <alignment horizontal="center"/>
    </xf>
    <xf numFmtId="1" fontId="25" fillId="0" borderId="73" xfId="38" applyNumberFormat="1" applyFont="1" applyFill="1" applyBorder="1" applyAlignment="1" applyProtection="1">
      <alignment horizontal="center"/>
    </xf>
    <xf numFmtId="0" fontId="25" fillId="0" borderId="17" xfId="38" applyFont="1" applyFill="1" applyBorder="1" applyAlignment="1" applyProtection="1">
      <alignment horizontal="center"/>
    </xf>
    <xf numFmtId="1" fontId="25" fillId="0" borderId="16" xfId="38" applyNumberFormat="1" applyFont="1" applyFill="1" applyBorder="1" applyAlignment="1" applyProtection="1">
      <alignment horizontal="center"/>
    </xf>
    <xf numFmtId="0" fontId="26" fillId="0" borderId="16" xfId="38" applyFont="1" applyFill="1" applyBorder="1" applyAlignment="1" applyProtection="1">
      <alignment horizontal="center"/>
    </xf>
    <xf numFmtId="0" fontId="26" fillId="0" borderId="59" xfId="38" applyFont="1" applyFill="1" applyBorder="1" applyAlignment="1" applyProtection="1">
      <alignment horizontal="center"/>
    </xf>
    <xf numFmtId="0" fontId="25" fillId="0" borderId="0" xfId="38" applyFont="1" applyFill="1" applyBorder="1" applyAlignment="1" applyProtection="1">
      <alignment horizontal="center"/>
    </xf>
    <xf numFmtId="0" fontId="27" fillId="0" borderId="0" xfId="38" applyFont="1" applyFill="1" applyBorder="1" applyProtection="1"/>
    <xf numFmtId="0" fontId="15" fillId="0" borderId="0" xfId="38" applyFill="1" applyBorder="1" applyProtection="1"/>
    <xf numFmtId="0" fontId="25" fillId="0" borderId="0" xfId="38" applyFont="1" applyFill="1" applyAlignment="1" applyProtection="1">
      <alignment horizontal="center"/>
    </xf>
    <xf numFmtId="0" fontId="15" fillId="0" borderId="0" xfId="38" applyFill="1" applyProtection="1"/>
    <xf numFmtId="0" fontId="25" fillId="0" borderId="0" xfId="38" applyFont="1" applyAlignment="1" applyProtection="1">
      <alignment horizontal="center"/>
    </xf>
    <xf numFmtId="0" fontId="25" fillId="0" borderId="58" xfId="38" applyFont="1" applyFill="1" applyBorder="1" applyAlignment="1" applyProtection="1">
      <alignment horizontal="left"/>
    </xf>
    <xf numFmtId="0" fontId="26" fillId="0" borderId="10" xfId="38" applyFont="1" applyFill="1" applyBorder="1" applyAlignment="1" applyProtection="1">
      <alignment horizontal="center"/>
    </xf>
    <xf numFmtId="0" fontId="25" fillId="0" borderId="13" xfId="38" applyFont="1" applyBorder="1" applyProtection="1"/>
    <xf numFmtId="0" fontId="25" fillId="0" borderId="0" xfId="38" applyFont="1" applyProtection="1"/>
    <xf numFmtId="0" fontId="0" fillId="24" borderId="67" xfId="0" applyFill="1" applyBorder="1" applyAlignment="1" applyProtection="1">
      <alignment horizontal="center" vertical="center" wrapText="1"/>
    </xf>
    <xf numFmtId="0" fontId="0" fillId="24" borderId="15" xfId="0" applyFill="1" applyBorder="1" applyAlignment="1" applyProtection="1">
      <alignment horizontal="center" vertical="center" wrapText="1"/>
    </xf>
    <xf numFmtId="0" fontId="0" fillId="24" borderId="81" xfId="0" applyFill="1" applyBorder="1" applyAlignment="1" applyProtection="1">
      <alignment horizontal="center" vertical="center" wrapText="1"/>
    </xf>
    <xf numFmtId="0" fontId="25" fillId="0" borderId="67" xfId="38" applyFont="1" applyFill="1" applyBorder="1" applyAlignment="1" applyProtection="1">
      <alignment horizontal="left"/>
    </xf>
    <xf numFmtId="0" fontId="34" fillId="0" borderId="73" xfId="38" applyFont="1" applyFill="1" applyBorder="1" applyAlignment="1" applyProtection="1">
      <alignment horizontal="left"/>
    </xf>
    <xf numFmtId="0" fontId="25" fillId="0" borderId="17" xfId="38" applyFont="1" applyFill="1" applyBorder="1" applyAlignment="1" applyProtection="1">
      <alignment horizontal="left"/>
    </xf>
    <xf numFmtId="0" fontId="25" fillId="0" borderId="0" xfId="38" applyFont="1" applyFill="1" applyBorder="1" applyAlignment="1" applyProtection="1">
      <alignment horizontal="left"/>
    </xf>
    <xf numFmtId="0" fontId="25" fillId="0" borderId="0" xfId="38" applyFont="1" applyFill="1" applyAlignment="1" applyProtection="1">
      <alignment horizontal="left"/>
    </xf>
    <xf numFmtId="0" fontId="25" fillId="0" borderId="0" xfId="38" applyFont="1" applyAlignment="1" applyProtection="1">
      <alignment horizontal="left"/>
    </xf>
    <xf numFmtId="0" fontId="26" fillId="0" borderId="58" xfId="38" applyFont="1" applyFill="1" applyBorder="1" applyAlignment="1" applyProtection="1">
      <alignment horizontal="left"/>
    </xf>
    <xf numFmtId="0" fontId="25" fillId="0" borderId="10" xfId="38" applyFont="1" applyFill="1" applyBorder="1" applyAlignment="1" applyProtection="1">
      <alignment horizontal="center"/>
    </xf>
    <xf numFmtId="0" fontId="34" fillId="0" borderId="58" xfId="38" applyFont="1" applyFill="1" applyBorder="1" applyAlignment="1" applyProtection="1">
      <alignment horizontal="left"/>
    </xf>
    <xf numFmtId="0" fontId="25" fillId="0" borderId="24" xfId="38" applyFont="1" applyBorder="1" applyAlignment="1" applyProtection="1">
      <alignment horizontal="center"/>
    </xf>
    <xf numFmtId="0" fontId="25" fillId="0" borderId="113" xfId="0" applyFont="1" applyBorder="1" applyProtection="1"/>
    <xf numFmtId="0" fontId="15" fillId="0" borderId="0" xfId="39" applyProtection="1"/>
    <xf numFmtId="0" fontId="38" fillId="0" borderId="108" xfId="39" applyFont="1" applyFill="1" applyBorder="1" applyAlignment="1" applyProtection="1">
      <alignment horizontal="center"/>
    </xf>
    <xf numFmtId="0" fontId="38" fillId="0" borderId="109" xfId="39" applyFont="1" applyFill="1" applyBorder="1" applyAlignment="1" applyProtection="1">
      <alignment horizontal="center"/>
    </xf>
    <xf numFmtId="0" fontId="25" fillId="0" borderId="110" xfId="0" applyFont="1" applyFill="1" applyBorder="1" applyAlignment="1" applyProtection="1">
      <alignment horizontal="center" vertical="center"/>
    </xf>
    <xf numFmtId="0" fontId="25" fillId="0" borderId="15" xfId="0" applyFont="1" applyFill="1" applyBorder="1" applyAlignment="1" applyProtection="1">
      <alignment vertical="center"/>
    </xf>
    <xf numFmtId="0" fontId="25" fillId="0" borderId="111" xfId="0" applyFont="1" applyFill="1" applyBorder="1" applyAlignment="1" applyProtection="1">
      <alignment horizontal="center" vertical="center"/>
    </xf>
    <xf numFmtId="0" fontId="25" fillId="0" borderId="81" xfId="0" applyFont="1" applyFill="1" applyBorder="1" applyAlignment="1" applyProtection="1">
      <alignment vertical="center"/>
    </xf>
    <xf numFmtId="0" fontId="25" fillId="0" borderId="67" xfId="0" applyFont="1" applyFill="1" applyBorder="1" applyAlignment="1" applyProtection="1">
      <alignment horizontal="center" vertical="center"/>
    </xf>
    <xf numFmtId="0" fontId="25" fillId="0" borderId="111" xfId="0" applyFont="1" applyFill="1" applyBorder="1" applyAlignment="1" applyProtection="1">
      <alignment vertical="center"/>
    </xf>
    <xf numFmtId="0" fontId="25" fillId="0" borderId="110" xfId="0" applyFont="1" applyBorder="1" applyAlignment="1" applyProtection="1">
      <alignment horizontal="center"/>
    </xf>
    <xf numFmtId="0" fontId="25" fillId="0" borderId="111" xfId="0" applyFont="1" applyBorder="1" applyProtection="1"/>
    <xf numFmtId="0" fontId="25" fillId="0" borderId="112" xfId="0" applyFont="1" applyBorder="1" applyProtection="1"/>
    <xf numFmtId="0" fontId="25" fillId="0" borderId="67" xfId="0" applyFont="1" applyBorder="1" applyAlignment="1" applyProtection="1">
      <alignment horizontal="center"/>
    </xf>
    <xf numFmtId="0" fontId="25" fillId="0" borderId="111" xfId="0" applyFont="1" applyFill="1" applyBorder="1" applyAlignment="1" applyProtection="1">
      <alignment vertical="center" shrinkToFit="1"/>
    </xf>
    <xf numFmtId="0" fontId="25" fillId="0" borderId="111" xfId="0" applyFont="1" applyBorder="1" applyAlignment="1" applyProtection="1">
      <alignment horizontal="center"/>
    </xf>
    <xf numFmtId="0" fontId="25" fillId="0" borderId="81" xfId="0" applyFont="1" applyFill="1" applyBorder="1" applyAlignment="1" applyProtection="1">
      <alignment vertical="center" shrinkToFit="1"/>
    </xf>
    <xf numFmtId="0" fontId="26" fillId="0" borderId="110" xfId="39" applyFont="1" applyBorder="1" applyAlignment="1" applyProtection="1">
      <alignment horizontal="center" wrapText="1"/>
    </xf>
    <xf numFmtId="0" fontId="25" fillId="0" borderId="15" xfId="39" applyFont="1" applyBorder="1" applyAlignment="1" applyProtection="1">
      <alignment horizontal="left" wrapText="1"/>
    </xf>
    <xf numFmtId="0" fontId="25" fillId="0" borderId="111" xfId="38" applyFont="1" applyFill="1" applyBorder="1" applyAlignment="1" applyProtection="1">
      <alignment horizontal="center"/>
    </xf>
    <xf numFmtId="0" fontId="25" fillId="0" borderId="81" xfId="38" applyFont="1" applyFill="1" applyBorder="1" applyAlignment="1" applyProtection="1">
      <alignment horizontal="left"/>
    </xf>
    <xf numFmtId="0" fontId="26" fillId="0" borderId="67" xfId="39" applyFont="1" applyBorder="1" applyAlignment="1" applyProtection="1">
      <alignment horizontal="center" wrapText="1"/>
    </xf>
    <xf numFmtId="0" fontId="25" fillId="0" borderId="111" xfId="39" applyFont="1" applyBorder="1" applyAlignment="1" applyProtection="1">
      <alignment horizontal="left" wrapText="1"/>
    </xf>
    <xf numFmtId="0" fontId="26" fillId="0" borderId="111" xfId="39" applyFont="1" applyBorder="1" applyAlignment="1" applyProtection="1">
      <alignment horizontal="center" wrapText="1"/>
    </xf>
    <xf numFmtId="0" fontId="25" fillId="0" borderId="81" xfId="39" applyFont="1" applyBorder="1" applyAlignment="1" applyProtection="1">
      <alignment horizontal="left" wrapText="1"/>
    </xf>
    <xf numFmtId="0" fontId="26" fillId="0" borderId="67" xfId="39" applyFont="1" applyFill="1" applyBorder="1" applyAlignment="1" applyProtection="1">
      <alignment horizontal="center"/>
    </xf>
    <xf numFmtId="0" fontId="25" fillId="0" borderId="111" xfId="39" applyFont="1" applyFill="1" applyBorder="1" applyAlignment="1" applyProtection="1">
      <alignment horizontal="left"/>
    </xf>
    <xf numFmtId="0" fontId="26" fillId="0" borderId="15" xfId="39" applyFont="1" applyFill="1" applyBorder="1" applyAlignment="1" applyProtection="1">
      <alignment horizontal="center"/>
    </xf>
    <xf numFmtId="0" fontId="25" fillId="0" borderId="112" xfId="39" applyFont="1" applyFill="1" applyBorder="1" applyAlignment="1" applyProtection="1">
      <alignment horizontal="left"/>
    </xf>
    <xf numFmtId="0" fontId="26" fillId="0" borderId="67" xfId="39" applyFont="1" applyFill="1" applyBorder="1" applyAlignment="1" applyProtection="1">
      <alignment horizontal="center" wrapText="1"/>
    </xf>
    <xf numFmtId="0" fontId="26" fillId="0" borderId="111" xfId="39" applyFont="1" applyFill="1" applyBorder="1" applyAlignment="1" applyProtection="1">
      <alignment horizontal="left" vertical="center" wrapText="1"/>
    </xf>
    <xf numFmtId="0" fontId="26" fillId="0" borderId="113" xfId="39" applyFont="1" applyFill="1" applyBorder="1" applyAlignment="1" applyProtection="1">
      <alignment horizontal="center" wrapText="1"/>
    </xf>
    <xf numFmtId="0" fontId="26" fillId="0" borderId="112" xfId="39" applyFont="1" applyFill="1" applyBorder="1" applyAlignment="1" applyProtection="1">
      <alignment horizontal="left" wrapText="1"/>
    </xf>
    <xf numFmtId="0" fontId="25" fillId="0" borderId="111" xfId="38" applyFont="1" applyFill="1" applyBorder="1" applyAlignment="1" applyProtection="1">
      <alignment horizontal="left"/>
    </xf>
    <xf numFmtId="0" fontId="25" fillId="0" borderId="110" xfId="38" applyFont="1" applyFill="1" applyBorder="1" applyAlignment="1" applyProtection="1">
      <alignment horizontal="center"/>
    </xf>
    <xf numFmtId="0" fontId="26" fillId="0" borderId="111" xfId="38" applyFont="1" applyFill="1" applyBorder="1" applyAlignment="1" applyProtection="1">
      <alignment horizontal="left"/>
    </xf>
    <xf numFmtId="0" fontId="26" fillId="0" borderId="112" xfId="38" applyFont="1" applyFill="1" applyBorder="1" applyAlignment="1" applyProtection="1">
      <alignment horizontal="left"/>
    </xf>
    <xf numFmtId="0" fontId="25" fillId="0" borderId="112" xfId="38" applyFont="1" applyFill="1" applyBorder="1" applyAlignment="1" applyProtection="1">
      <alignment horizontal="left"/>
    </xf>
    <xf numFmtId="0" fontId="25" fillId="0" borderId="116" xfId="38" applyFont="1" applyFill="1" applyBorder="1" applyAlignment="1" applyProtection="1">
      <alignment horizontal="center"/>
    </xf>
    <xf numFmtId="0" fontId="25" fillId="0" borderId="117" xfId="38" applyFont="1" applyFill="1" applyBorder="1" applyAlignment="1" applyProtection="1">
      <alignment horizontal="left"/>
    </xf>
    <xf numFmtId="0" fontId="25" fillId="0" borderId="117" xfId="38" applyFont="1" applyFill="1" applyBorder="1" applyAlignment="1" applyProtection="1">
      <alignment horizontal="center"/>
    </xf>
    <xf numFmtId="0" fontId="25" fillId="0" borderId="118" xfId="38" applyFont="1" applyFill="1" applyBorder="1" applyAlignment="1" applyProtection="1">
      <alignment horizontal="left"/>
    </xf>
    <xf numFmtId="0" fontId="29" fillId="0" borderId="0" xfId="39" applyFont="1" applyProtection="1"/>
    <xf numFmtId="0" fontId="26" fillId="0" borderId="114" xfId="39" applyFont="1" applyBorder="1" applyAlignment="1" applyProtection="1">
      <alignment wrapText="1"/>
    </xf>
    <xf numFmtId="0" fontId="26" fillId="0" borderId="115" xfId="39" applyFont="1" applyBorder="1" applyAlignment="1" applyProtection="1">
      <alignment horizontal="left" wrapText="1"/>
    </xf>
    <xf numFmtId="0" fontId="26" fillId="0" borderId="43" xfId="39" applyFont="1" applyBorder="1" applyAlignment="1" applyProtection="1">
      <alignment horizontal="left" wrapText="1"/>
    </xf>
    <xf numFmtId="0" fontId="15" fillId="24" borderId="67" xfId="38" applyFont="1" applyFill="1" applyBorder="1" applyAlignment="1" applyProtection="1">
      <alignment horizontal="left" vertical="center"/>
    </xf>
    <xf numFmtId="0" fontId="0" fillId="0" borderId="15" xfId="0" applyBorder="1" applyAlignment="1" applyProtection="1">
      <alignment horizontal="left" vertical="center"/>
    </xf>
    <xf numFmtId="0" fontId="0" fillId="0" borderId="23" xfId="0" applyBorder="1" applyAlignment="1" applyProtection="1">
      <alignment horizontal="left" vertical="center"/>
    </xf>
    <xf numFmtId="0" fontId="32" fillId="24" borderId="95" xfId="38" applyFont="1" applyFill="1" applyBorder="1" applyAlignment="1" applyProtection="1">
      <alignment horizontal="center" vertical="center"/>
    </xf>
    <xf numFmtId="0" fontId="0" fillId="0" borderId="96" xfId="0" applyBorder="1" applyAlignment="1" applyProtection="1">
      <alignment horizontal="center" vertical="center"/>
    </xf>
    <xf numFmtId="0" fontId="29" fillId="24" borderId="139" xfId="38" applyFont="1" applyFill="1" applyBorder="1" applyAlignment="1" applyProtection="1">
      <alignment horizontal="center" vertical="center"/>
    </xf>
    <xf numFmtId="0" fontId="0" fillId="24" borderId="88" xfId="0" applyFill="1" applyBorder="1" applyAlignment="1" applyProtection="1">
      <alignment horizontal="center" vertical="center"/>
    </xf>
    <xf numFmtId="0" fontId="22" fillId="24" borderId="18" xfId="38" applyFont="1" applyFill="1" applyBorder="1" applyAlignment="1" applyProtection="1">
      <alignment horizontal="center" vertical="center" wrapText="1"/>
    </xf>
    <xf numFmtId="0" fontId="24" fillId="24" borderId="10" xfId="0" applyFont="1" applyFill="1" applyBorder="1" applyAlignment="1" applyProtection="1">
      <alignment horizontal="center" vertical="center" wrapText="1"/>
    </xf>
    <xf numFmtId="0" fontId="24" fillId="24" borderId="58" xfId="0" applyFont="1" applyFill="1" applyBorder="1" applyAlignment="1" applyProtection="1">
      <alignment horizontal="center" vertical="center" wrapText="1"/>
    </xf>
    <xf numFmtId="0" fontId="29" fillId="24" borderId="86" xfId="38" applyFont="1" applyFill="1" applyBorder="1" applyAlignment="1" applyProtection="1">
      <alignment horizontal="center" vertical="center"/>
    </xf>
    <xf numFmtId="0" fontId="0" fillId="24" borderId="86" xfId="0" applyFill="1" applyBorder="1" applyAlignment="1" applyProtection="1">
      <alignment horizontal="center" vertical="center"/>
    </xf>
    <xf numFmtId="1" fontId="22" fillId="24" borderId="67" xfId="38" applyNumberFormat="1" applyFont="1" applyFill="1" applyBorder="1" applyAlignment="1" applyProtection="1">
      <alignment horizontal="center" vertical="center"/>
    </xf>
    <xf numFmtId="1" fontId="22" fillId="24" borderId="15" xfId="38" applyNumberFormat="1" applyFont="1" applyFill="1" applyBorder="1" applyAlignment="1" applyProtection="1">
      <alignment horizontal="center" vertical="center"/>
    </xf>
    <xf numFmtId="0" fontId="25" fillId="24" borderId="136" xfId="38" applyFont="1" applyFill="1" applyBorder="1" applyAlignment="1" applyProtection="1">
      <alignment horizontal="left" vertical="center" wrapText="1"/>
    </xf>
    <xf numFmtId="0" fontId="0" fillId="24" borderId="137" xfId="0" applyFill="1" applyBorder="1" applyAlignment="1" applyProtection="1">
      <alignment horizontal="left" vertical="center" wrapText="1"/>
    </xf>
    <xf numFmtId="0" fontId="0" fillId="24" borderId="138" xfId="0" applyFill="1" applyBorder="1" applyAlignment="1" applyProtection="1">
      <alignment horizontal="left" vertical="center" wrapText="1"/>
    </xf>
    <xf numFmtId="0" fontId="25" fillId="24" borderId="18" xfId="38" applyFont="1" applyFill="1" applyBorder="1" applyAlignment="1" applyProtection="1">
      <alignment horizontal="left" vertical="center" wrapText="1"/>
    </xf>
    <xf numFmtId="0" fontId="0" fillId="24" borderId="10" xfId="0" applyFill="1" applyBorder="1" applyAlignment="1" applyProtection="1">
      <alignment horizontal="left" vertical="center" wrapText="1"/>
    </xf>
    <xf numFmtId="0" fontId="0" fillId="24" borderId="58" xfId="0" applyFill="1" applyBorder="1" applyAlignment="1" applyProtection="1">
      <alignment horizontal="left" vertical="center" wrapText="1"/>
    </xf>
    <xf numFmtId="0" fontId="25" fillId="0" borderId="107" xfId="38" applyFont="1" applyFill="1" applyBorder="1" applyAlignment="1" applyProtection="1">
      <alignment horizontal="left" vertical="center" wrapText="1"/>
    </xf>
    <xf numFmtId="0" fontId="0" fillId="0" borderId="126" xfId="0" applyFill="1" applyBorder="1" applyAlignment="1" applyProtection="1">
      <alignment horizontal="left" vertical="center" wrapText="1"/>
    </xf>
    <xf numFmtId="0" fontId="0" fillId="0" borderId="127" xfId="0" applyFill="1" applyBorder="1" applyAlignment="1" applyProtection="1">
      <alignment horizontal="left" vertical="center" wrapText="1"/>
    </xf>
    <xf numFmtId="0" fontId="22" fillId="24" borderId="128" xfId="38" applyFont="1" applyFill="1" applyBorder="1" applyAlignment="1" applyProtection="1">
      <alignment horizontal="center" vertical="center" textRotation="90"/>
    </xf>
    <xf numFmtId="0" fontId="22" fillId="24" borderId="129" xfId="38" applyFont="1" applyFill="1" applyBorder="1" applyAlignment="1" applyProtection="1">
      <alignment horizontal="center" vertical="center" textRotation="90"/>
    </xf>
    <xf numFmtId="0" fontId="22" fillId="24" borderId="130" xfId="38" applyFont="1" applyFill="1" applyBorder="1" applyAlignment="1" applyProtection="1">
      <alignment horizontal="center" vertical="center" textRotation="90"/>
    </xf>
    <xf numFmtId="0" fontId="23" fillId="24" borderId="131" xfId="38" applyFont="1" applyFill="1" applyBorder="1" applyAlignment="1" applyProtection="1">
      <alignment horizontal="center" vertical="center" textRotation="90"/>
    </xf>
    <xf numFmtId="0" fontId="23" fillId="24" borderId="132" xfId="38" applyFont="1" applyFill="1" applyBorder="1" applyAlignment="1" applyProtection="1">
      <alignment horizontal="center" vertical="center" textRotation="90"/>
    </xf>
    <xf numFmtId="0" fontId="23" fillId="24" borderId="133" xfId="38" applyFont="1" applyFill="1" applyBorder="1" applyAlignment="1" applyProtection="1">
      <alignment horizontal="center" vertical="center" textRotation="90"/>
    </xf>
    <xf numFmtId="0" fontId="24" fillId="24" borderId="10" xfId="38" applyFont="1" applyFill="1" applyBorder="1" applyAlignment="1" applyProtection="1">
      <alignment horizontal="center" textRotation="90"/>
    </xf>
    <xf numFmtId="0" fontId="0" fillId="24" borderId="26" xfId="0" applyFill="1" applyBorder="1" applyAlignment="1" applyProtection="1">
      <alignment horizontal="center"/>
    </xf>
    <xf numFmtId="0" fontId="24" fillId="24" borderId="13" xfId="38" applyFont="1" applyFill="1" applyBorder="1" applyAlignment="1" applyProtection="1">
      <alignment horizontal="center" textRotation="90"/>
    </xf>
    <xf numFmtId="0" fontId="0" fillId="24" borderId="28" xfId="0" applyFill="1" applyBorder="1" applyAlignment="1" applyProtection="1">
      <alignment horizontal="center"/>
    </xf>
    <xf numFmtId="0" fontId="24" fillId="24" borderId="123" xfId="38" applyFont="1" applyFill="1" applyBorder="1" applyAlignment="1" applyProtection="1">
      <alignment horizontal="center"/>
    </xf>
    <xf numFmtId="0" fontId="24" fillId="24" borderId="21" xfId="38" applyFont="1" applyFill="1" applyBorder="1" applyAlignment="1" applyProtection="1">
      <alignment horizontal="center"/>
    </xf>
    <xf numFmtId="0" fontId="24" fillId="24" borderId="103" xfId="38" applyFont="1" applyFill="1" applyBorder="1" applyAlignment="1" applyProtection="1">
      <alignment horizontal="center"/>
    </xf>
    <xf numFmtId="0" fontId="24" fillId="24" borderId="124" xfId="38" applyFont="1" applyFill="1" applyBorder="1" applyAlignment="1" applyProtection="1">
      <alignment horizontal="center"/>
    </xf>
    <xf numFmtId="0" fontId="24" fillId="24" borderId="125" xfId="38" applyFont="1" applyFill="1" applyBorder="1" applyAlignment="1" applyProtection="1">
      <alignment horizontal="center"/>
    </xf>
    <xf numFmtId="0" fontId="22" fillId="24" borderId="134" xfId="38" applyFont="1" applyFill="1" applyBorder="1" applyAlignment="1" applyProtection="1">
      <alignment horizontal="center" vertical="center" wrapText="1"/>
    </xf>
    <xf numFmtId="0" fontId="0" fillId="24" borderId="135" xfId="0" applyFill="1" applyBorder="1" applyAlignment="1" applyProtection="1">
      <alignment horizontal="center" vertical="center" wrapText="1"/>
    </xf>
    <xf numFmtId="0" fontId="25" fillId="0" borderId="18" xfId="38" applyFont="1"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0" fillId="0" borderId="58" xfId="0" applyFill="1" applyBorder="1" applyAlignment="1" applyProtection="1">
      <alignment horizontal="left" vertical="center" wrapText="1"/>
    </xf>
    <xf numFmtId="0" fontId="20" fillId="24" borderId="0" xfId="38" applyFont="1" applyFill="1" applyAlignment="1" applyProtection="1">
      <alignment horizontal="center" vertical="center"/>
    </xf>
    <xf numFmtId="0" fontId="0" fillId="24" borderId="0" xfId="0" applyFill="1" applyAlignment="1" applyProtection="1">
      <alignment horizontal="center" vertical="center"/>
    </xf>
    <xf numFmtId="0" fontId="31" fillId="0" borderId="0" xfId="38"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0" fillId="24" borderId="0" xfId="38"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21" fillId="24" borderId="120" xfId="38" applyFont="1" applyFill="1" applyBorder="1" applyAlignment="1" applyProtection="1">
      <alignment horizontal="center" vertical="center"/>
    </xf>
    <xf numFmtId="0" fontId="21" fillId="24" borderId="0" xfId="38" applyFont="1" applyFill="1" applyBorder="1" applyAlignment="1" applyProtection="1">
      <alignment horizontal="center" vertical="center"/>
    </xf>
    <xf numFmtId="0" fontId="0" fillId="24" borderId="122" xfId="0" applyFill="1" applyBorder="1" applyAlignment="1" applyProtection="1">
      <alignment horizontal="center" vertical="center"/>
    </xf>
    <xf numFmtId="0" fontId="24" fillId="24" borderId="58" xfId="38" applyFont="1" applyFill="1" applyBorder="1" applyAlignment="1" applyProtection="1">
      <alignment horizontal="center" textRotation="90"/>
    </xf>
    <xf numFmtId="0" fontId="0" fillId="24" borderId="30" xfId="0" applyFill="1" applyBorder="1" applyAlignment="1" applyProtection="1">
      <alignment horizontal="center"/>
    </xf>
    <xf numFmtId="0" fontId="20" fillId="0" borderId="0" xfId="38"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1" fillId="24" borderId="40" xfId="38" applyFont="1" applyFill="1" applyBorder="1" applyAlignment="1" applyProtection="1">
      <alignment horizontal="center" vertical="center"/>
    </xf>
    <xf numFmtId="0" fontId="31" fillId="24" borderId="40" xfId="0" applyFont="1" applyFill="1" applyBorder="1" applyAlignment="1" applyProtection="1">
      <alignment horizontal="center" vertical="center"/>
    </xf>
    <xf numFmtId="0" fontId="29" fillId="24" borderId="22" xfId="38" applyFont="1" applyFill="1" applyBorder="1" applyAlignment="1" applyProtection="1">
      <alignment horizontal="center" vertical="center"/>
    </xf>
    <xf numFmtId="0" fontId="0" fillId="24" borderId="22" xfId="0" applyFill="1" applyBorder="1" applyAlignment="1" applyProtection="1">
      <alignment horizontal="center" vertical="center"/>
    </xf>
    <xf numFmtId="0" fontId="24" fillId="24" borderId="119" xfId="38" applyFont="1" applyFill="1" applyBorder="1" applyAlignment="1" applyProtection="1">
      <alignment horizontal="center" vertical="center"/>
    </xf>
    <xf numFmtId="0" fontId="0" fillId="0" borderId="120" xfId="0" applyBorder="1" applyAlignment="1" applyProtection="1">
      <alignment horizontal="center" vertical="center"/>
    </xf>
    <xf numFmtId="0" fontId="0" fillId="0" borderId="121" xfId="0" applyBorder="1" applyAlignment="1" applyProtection="1">
      <alignment horizontal="center" vertical="center"/>
    </xf>
    <xf numFmtId="0" fontId="0" fillId="0" borderId="91" xfId="0" applyBorder="1" applyAlignment="1" applyProtection="1">
      <alignment horizontal="center" vertical="center"/>
    </xf>
    <xf numFmtId="0" fontId="0" fillId="0" borderId="22" xfId="0" applyBorder="1" applyAlignment="1" applyProtection="1">
      <alignment horizontal="center" vertical="center"/>
    </xf>
    <xf numFmtId="0" fontId="0" fillId="0" borderId="92" xfId="0" applyBorder="1" applyAlignment="1" applyProtection="1">
      <alignment horizontal="center" vertical="center"/>
    </xf>
    <xf numFmtId="0" fontId="30" fillId="0" borderId="0" xfId="38"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9" fillId="24" borderId="67" xfId="38" applyFont="1" applyFill="1" applyBorder="1" applyAlignment="1" applyProtection="1">
      <alignment horizontal="left" vertical="center"/>
    </xf>
    <xf numFmtId="0" fontId="40" fillId="0" borderId="15" xfId="0" applyFont="1" applyBorder="1" applyAlignment="1" applyProtection="1">
      <alignment horizontal="left" vertical="center"/>
    </xf>
    <xf numFmtId="0" fontId="40" fillId="0" borderId="23" xfId="0" applyFont="1" applyBorder="1" applyAlignment="1" applyProtection="1">
      <alignment horizontal="left" vertical="center"/>
    </xf>
    <xf numFmtId="0" fontId="36" fillId="0" borderId="0" xfId="39" applyFont="1" applyAlignment="1" applyProtection="1">
      <alignment horizontal="center" vertical="center"/>
    </xf>
    <xf numFmtId="0" fontId="38" fillId="0" borderId="140" xfId="39" applyFont="1" applyFill="1" applyBorder="1" applyAlignment="1" applyProtection="1">
      <alignment horizontal="center" vertical="center"/>
    </xf>
    <xf numFmtId="0" fontId="38" fillId="0" borderId="141" xfId="39" applyFont="1" applyFill="1" applyBorder="1" applyAlignment="1" applyProtection="1">
      <alignment horizontal="center" vertical="center"/>
    </xf>
    <xf numFmtId="0" fontId="38" fillId="0" borderId="142" xfId="39" applyFont="1" applyFill="1" applyBorder="1" applyAlignment="1" applyProtection="1">
      <alignment horizontal="center" vertical="center"/>
    </xf>
    <xf numFmtId="0" fontId="38" fillId="0" borderId="143" xfId="39" applyFont="1" applyFill="1" applyBorder="1" applyAlignment="1" applyProtection="1">
      <alignment horizontal="center" vertical="center"/>
    </xf>
    <xf numFmtId="0" fontId="38" fillId="0" borderId="128" xfId="39" applyFont="1" applyFill="1" applyBorder="1" applyAlignment="1" applyProtection="1">
      <alignment horizontal="center" vertical="center"/>
    </xf>
    <xf numFmtId="0" fontId="38" fillId="0" borderId="129" xfId="39" applyFont="1" applyFill="1" applyBorder="1" applyAlignment="1" applyProtection="1">
      <alignment horizontal="center" vertical="center"/>
    </xf>
    <xf numFmtId="0" fontId="37" fillId="0" borderId="40" xfId="39" applyFont="1" applyFill="1" applyBorder="1" applyAlignment="1" applyProtection="1">
      <alignment horizontal="center" vertical="center"/>
    </xf>
  </cellXfs>
  <cellStyles count="44">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ott cella" xfId="27" builtinId="24" customBuiltin="1"/>
    <cellStyle name="Jegyzet" xfId="28" builtinId="10" customBuiltin="1"/>
    <cellStyle name="Jelölőszín 1" xfId="29" builtinId="29" customBuiltin="1"/>
    <cellStyle name="Jelölőszín 2" xfId="30" builtinId="33" customBuiltin="1"/>
    <cellStyle name="Jelölőszín 3" xfId="31" builtinId="37" customBuiltin="1"/>
    <cellStyle name="Jelölőszín 4" xfId="32" builtinId="41" customBuiltin="1"/>
    <cellStyle name="Jelölőszín 5" xfId="33" builtinId="45" customBuiltin="1"/>
    <cellStyle name="Jelölőszín 6" xfId="34" builtinId="49" customBuiltin="1"/>
    <cellStyle name="Jó" xfId="35" builtinId="26" customBuiltin="1"/>
    <cellStyle name="Kimenet" xfId="36" builtinId="21" customBuiltin="1"/>
    <cellStyle name="Magyarázó szöveg" xfId="37" builtinId="53" customBuiltin="1"/>
    <cellStyle name="Normál" xfId="0" builtinId="0"/>
    <cellStyle name="Normál_H_B séma 0323" xfId="38"/>
    <cellStyle name="Normál_Hír" xfId="39"/>
    <cellStyle name="Összesen" xfId="40" builtinId="25" customBuiltin="1"/>
    <cellStyle name="Rossz" xfId="41" builtinId="27" customBuiltin="1"/>
    <cellStyle name="Semleges" xfId="42" builtinId="28" customBuiltin="1"/>
    <cellStyle name="Számítás" xfId="43"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F279"/>
  <sheetViews>
    <sheetView tabSelected="1" zoomScale="80" zoomScaleNormal="80" workbookViewId="0">
      <selection sqref="A1:AA1"/>
    </sheetView>
  </sheetViews>
  <sheetFormatPr defaultColWidth="10.6640625" defaultRowHeight="15.75" x14ac:dyDescent="0.25"/>
  <cols>
    <col min="1" max="1" width="17.33203125" style="209" customWidth="1"/>
    <col min="2" max="2" width="7.1640625" style="158" customWidth="1"/>
    <col min="3" max="3" width="83.1640625" style="158" bestFit="1" customWidth="1"/>
    <col min="4" max="19" width="5.83203125" style="158" customWidth="1"/>
    <col min="20" max="27" width="5.83203125" style="158" hidden="1" customWidth="1"/>
    <col min="28" max="28" width="5.83203125" style="158" customWidth="1"/>
    <col min="29" max="29" width="7.5" style="158" bestFit="1" customWidth="1"/>
    <col min="30" max="31" width="5.83203125" style="158" customWidth="1"/>
    <col min="32" max="43" width="1.83203125" style="158" customWidth="1"/>
    <col min="44" max="44" width="2.33203125" style="158" customWidth="1"/>
    <col min="45" max="16384" width="10.6640625" style="158"/>
  </cols>
  <sheetData>
    <row r="1" spans="1:32" ht="21.95" customHeight="1" x14ac:dyDescent="0.2">
      <c r="A1" s="316" t="s">
        <v>25</v>
      </c>
      <c r="B1" s="316"/>
      <c r="C1" s="316"/>
      <c r="D1" s="317"/>
      <c r="E1" s="317"/>
      <c r="F1" s="317"/>
      <c r="G1" s="317"/>
      <c r="H1" s="317"/>
      <c r="I1" s="317"/>
      <c r="J1" s="317"/>
      <c r="K1" s="317"/>
      <c r="L1" s="317"/>
      <c r="M1" s="317"/>
      <c r="N1" s="317"/>
      <c r="O1" s="317"/>
      <c r="P1" s="317"/>
      <c r="Q1" s="317"/>
      <c r="R1" s="317"/>
      <c r="S1" s="317"/>
      <c r="T1" s="317"/>
      <c r="U1" s="317"/>
      <c r="V1" s="317"/>
      <c r="W1" s="317"/>
      <c r="X1" s="317"/>
      <c r="Y1" s="317"/>
      <c r="Z1" s="317"/>
      <c r="AA1" s="317"/>
      <c r="AB1" s="157"/>
      <c r="AC1" s="157"/>
      <c r="AD1" s="157"/>
      <c r="AE1" s="157"/>
    </row>
    <row r="2" spans="1:32" ht="21.95" customHeight="1" x14ac:dyDescent="0.2">
      <c r="A2" s="327" t="s">
        <v>61</v>
      </c>
      <c r="B2" s="327"/>
      <c r="C2" s="327"/>
      <c r="D2" s="328"/>
      <c r="E2" s="328"/>
      <c r="F2" s="328"/>
      <c r="G2" s="328"/>
      <c r="H2" s="328"/>
      <c r="I2" s="328"/>
      <c r="J2" s="328"/>
      <c r="K2" s="328"/>
      <c r="L2" s="328"/>
      <c r="M2" s="328"/>
      <c r="N2" s="328"/>
      <c r="O2" s="328"/>
      <c r="P2" s="328"/>
      <c r="Q2" s="328"/>
      <c r="R2" s="328"/>
      <c r="S2" s="328"/>
      <c r="T2" s="328"/>
      <c r="U2" s="328"/>
      <c r="V2" s="328"/>
      <c r="W2" s="328"/>
      <c r="X2" s="328"/>
      <c r="Y2" s="328"/>
      <c r="Z2" s="328"/>
      <c r="AA2" s="328"/>
      <c r="AB2" s="42"/>
      <c r="AC2" s="42"/>
      <c r="AD2" s="42"/>
      <c r="AE2" s="42"/>
    </row>
    <row r="3" spans="1:32" ht="15.75" customHeight="1" x14ac:dyDescent="0.2">
      <c r="A3" s="320" t="s">
        <v>60</v>
      </c>
      <c r="B3" s="320"/>
      <c r="C3" s="320"/>
      <c r="D3" s="321"/>
      <c r="E3" s="321"/>
      <c r="F3" s="321"/>
      <c r="G3" s="321"/>
      <c r="H3" s="321"/>
      <c r="I3" s="321"/>
      <c r="J3" s="321"/>
      <c r="K3" s="321"/>
      <c r="L3" s="321"/>
      <c r="M3" s="321"/>
      <c r="N3" s="321"/>
      <c r="O3" s="321"/>
      <c r="P3" s="321"/>
      <c r="Q3" s="321"/>
      <c r="R3" s="321"/>
      <c r="S3" s="321"/>
      <c r="T3" s="321"/>
      <c r="U3" s="321"/>
      <c r="V3" s="321"/>
      <c r="W3" s="321"/>
      <c r="X3" s="321"/>
      <c r="Y3" s="321"/>
      <c r="Z3" s="321"/>
      <c r="AA3" s="321"/>
      <c r="AB3" s="42"/>
      <c r="AC3" s="42"/>
      <c r="AD3" s="42"/>
      <c r="AE3" s="42"/>
    </row>
    <row r="4" spans="1:32" ht="15.75" customHeight="1" x14ac:dyDescent="0.2">
      <c r="A4" s="318" t="s">
        <v>293</v>
      </c>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B4" s="42"/>
      <c r="AC4" s="42"/>
      <c r="AD4" s="42"/>
      <c r="AE4" s="42"/>
    </row>
    <row r="5" spans="1:32" ht="15.75" customHeight="1" thickBot="1" x14ac:dyDescent="0.25">
      <c r="A5" s="329" t="s">
        <v>36</v>
      </c>
      <c r="B5" s="329"/>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44"/>
      <c r="AC5" s="44"/>
      <c r="AD5" s="44"/>
      <c r="AE5" s="44"/>
    </row>
    <row r="6" spans="1:32" ht="15.75" customHeight="1" thickTop="1" thickBot="1" x14ac:dyDescent="0.25">
      <c r="A6" s="296" t="s">
        <v>16</v>
      </c>
      <c r="B6" s="299" t="s">
        <v>17</v>
      </c>
      <c r="C6" s="322" t="s">
        <v>18</v>
      </c>
      <c r="D6" s="311" t="s">
        <v>11</v>
      </c>
      <c r="E6" s="312"/>
      <c r="F6" s="312"/>
      <c r="G6" s="312"/>
      <c r="H6" s="312"/>
      <c r="I6" s="312"/>
      <c r="J6" s="312"/>
      <c r="K6" s="312"/>
      <c r="L6" s="312"/>
      <c r="M6" s="312"/>
      <c r="N6" s="312"/>
      <c r="O6" s="312"/>
      <c r="P6" s="312"/>
      <c r="Q6" s="312"/>
      <c r="R6" s="312"/>
      <c r="S6" s="312"/>
      <c r="T6" s="312"/>
      <c r="U6" s="312"/>
      <c r="V6" s="312"/>
      <c r="W6" s="312"/>
      <c r="X6" s="312"/>
      <c r="Y6" s="312"/>
      <c r="Z6" s="312"/>
      <c r="AA6" s="312"/>
      <c r="AB6" s="333" t="s">
        <v>38</v>
      </c>
      <c r="AC6" s="334"/>
      <c r="AD6" s="334"/>
      <c r="AE6" s="335"/>
    </row>
    <row r="7" spans="1:32" ht="15.75" customHeight="1" x14ac:dyDescent="0.2">
      <c r="A7" s="297"/>
      <c r="B7" s="300"/>
      <c r="C7" s="323"/>
      <c r="D7" s="306" t="s">
        <v>1</v>
      </c>
      <c r="E7" s="307"/>
      <c r="F7" s="307"/>
      <c r="G7" s="308"/>
      <c r="H7" s="309" t="s">
        <v>2</v>
      </c>
      <c r="I7" s="307"/>
      <c r="J7" s="307"/>
      <c r="K7" s="310"/>
      <c r="L7" s="306" t="s">
        <v>3</v>
      </c>
      <c r="M7" s="307"/>
      <c r="N7" s="307"/>
      <c r="O7" s="308"/>
      <c r="P7" s="309" t="s">
        <v>4</v>
      </c>
      <c r="Q7" s="307"/>
      <c r="R7" s="307"/>
      <c r="S7" s="308"/>
      <c r="T7" s="306" t="s">
        <v>5</v>
      </c>
      <c r="U7" s="307"/>
      <c r="V7" s="307"/>
      <c r="W7" s="308"/>
      <c r="X7" s="309" t="s">
        <v>6</v>
      </c>
      <c r="Y7" s="307"/>
      <c r="Z7" s="307"/>
      <c r="AA7" s="310"/>
      <c r="AB7" s="336"/>
      <c r="AC7" s="337"/>
      <c r="AD7" s="337"/>
      <c r="AE7" s="338"/>
    </row>
    <row r="8" spans="1:32" ht="15.75" customHeight="1" x14ac:dyDescent="0.2">
      <c r="A8" s="297"/>
      <c r="B8" s="300"/>
      <c r="C8" s="323"/>
      <c r="D8" s="84" t="s">
        <v>12</v>
      </c>
      <c r="E8" s="84" t="s">
        <v>35</v>
      </c>
      <c r="F8" s="302" t="s">
        <v>10</v>
      </c>
      <c r="G8" s="304" t="s">
        <v>15</v>
      </c>
      <c r="H8" s="84" t="s">
        <v>12</v>
      </c>
      <c r="I8" s="84" t="s">
        <v>13</v>
      </c>
      <c r="J8" s="302" t="s">
        <v>10</v>
      </c>
      <c r="K8" s="304" t="s">
        <v>15</v>
      </c>
      <c r="L8" s="84" t="s">
        <v>12</v>
      </c>
      <c r="M8" s="84" t="s">
        <v>13</v>
      </c>
      <c r="N8" s="302" t="s">
        <v>10</v>
      </c>
      <c r="O8" s="304" t="s">
        <v>15</v>
      </c>
      <c r="P8" s="84" t="s">
        <v>12</v>
      </c>
      <c r="Q8" s="84" t="s">
        <v>13</v>
      </c>
      <c r="R8" s="302" t="s">
        <v>10</v>
      </c>
      <c r="S8" s="304" t="s">
        <v>15</v>
      </c>
      <c r="T8" s="84" t="s">
        <v>12</v>
      </c>
      <c r="U8" s="84" t="s">
        <v>13</v>
      </c>
      <c r="V8" s="302" t="s">
        <v>10</v>
      </c>
      <c r="W8" s="304" t="s">
        <v>15</v>
      </c>
      <c r="X8" s="84" t="s">
        <v>12</v>
      </c>
      <c r="Y8" s="84" t="s">
        <v>13</v>
      </c>
      <c r="Z8" s="302" t="s">
        <v>10</v>
      </c>
      <c r="AA8" s="325" t="s">
        <v>15</v>
      </c>
      <c r="AB8" s="103" t="s">
        <v>12</v>
      </c>
      <c r="AC8" s="84" t="s">
        <v>13</v>
      </c>
      <c r="AD8" s="302" t="s">
        <v>10</v>
      </c>
      <c r="AE8" s="304" t="s">
        <v>15</v>
      </c>
      <c r="AF8" s="158" t="str">
        <f>IF(AN15*AO15=0,"",AN15*AO15)</f>
        <v/>
      </c>
    </row>
    <row r="9" spans="1:32" ht="80.099999999999994" customHeight="1" thickBot="1" x14ac:dyDescent="0.25">
      <c r="A9" s="298"/>
      <c r="B9" s="301"/>
      <c r="C9" s="324"/>
      <c r="D9" s="6" t="s">
        <v>34</v>
      </c>
      <c r="E9" s="6" t="s">
        <v>34</v>
      </c>
      <c r="F9" s="303"/>
      <c r="G9" s="305"/>
      <c r="H9" s="6" t="s">
        <v>14</v>
      </c>
      <c r="I9" s="6" t="s">
        <v>14</v>
      </c>
      <c r="J9" s="303"/>
      <c r="K9" s="305"/>
      <c r="L9" s="6" t="s">
        <v>14</v>
      </c>
      <c r="M9" s="6" t="s">
        <v>14</v>
      </c>
      <c r="N9" s="303"/>
      <c r="O9" s="305"/>
      <c r="P9" s="6" t="s">
        <v>14</v>
      </c>
      <c r="Q9" s="6" t="s">
        <v>14</v>
      </c>
      <c r="R9" s="303"/>
      <c r="S9" s="305"/>
      <c r="T9" s="6" t="s">
        <v>14</v>
      </c>
      <c r="U9" s="6" t="s">
        <v>14</v>
      </c>
      <c r="V9" s="303"/>
      <c r="W9" s="305"/>
      <c r="X9" s="6" t="s">
        <v>14</v>
      </c>
      <c r="Y9" s="6" t="s">
        <v>14</v>
      </c>
      <c r="Z9" s="303"/>
      <c r="AA9" s="326"/>
      <c r="AB9" s="104" t="s">
        <v>14</v>
      </c>
      <c r="AC9" s="6" t="s">
        <v>14</v>
      </c>
      <c r="AD9" s="303"/>
      <c r="AE9" s="305"/>
    </row>
    <row r="10" spans="1:32" s="159" customFormat="1" ht="15.75" customHeight="1" x14ac:dyDescent="0.3">
      <c r="A10" s="132">
        <v>1</v>
      </c>
      <c r="B10" s="7"/>
      <c r="C10" s="8" t="s">
        <v>9</v>
      </c>
      <c r="D10" s="278"/>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124"/>
      <c r="AC10" s="125"/>
      <c r="AD10" s="125"/>
      <c r="AE10" s="126"/>
    </row>
    <row r="11" spans="1:32" ht="15.75" customHeight="1" x14ac:dyDescent="0.25">
      <c r="A11" s="160" t="s">
        <v>71</v>
      </c>
      <c r="B11" s="9" t="s">
        <v>0</v>
      </c>
      <c r="C11" s="161" t="s">
        <v>62</v>
      </c>
      <c r="D11" s="162">
        <v>6</v>
      </c>
      <c r="E11" s="163"/>
      <c r="F11" s="163">
        <v>2</v>
      </c>
      <c r="G11" s="164" t="s">
        <v>0</v>
      </c>
      <c r="H11" s="162"/>
      <c r="I11" s="163"/>
      <c r="J11" s="163"/>
      <c r="K11" s="164"/>
      <c r="L11" s="162"/>
      <c r="M11" s="163"/>
      <c r="N11" s="163"/>
      <c r="O11" s="164"/>
      <c r="P11" s="162"/>
      <c r="Q11" s="163"/>
      <c r="R11" s="163"/>
      <c r="S11" s="164" t="s">
        <v>209</v>
      </c>
      <c r="T11" s="165"/>
      <c r="U11" s="166"/>
      <c r="V11" s="166"/>
      <c r="W11" s="167"/>
      <c r="X11" s="165"/>
      <c r="Y11" s="166"/>
      <c r="Z11" s="166"/>
      <c r="AA11" s="168"/>
      <c r="AB11" s="106">
        <f>IF(D11+H11+L11+P11+T11+X11=0,"",D11+H11+L11+P11+T11+X11)</f>
        <v>6</v>
      </c>
      <c r="AC11" s="10" t="str">
        <f>IF(I11+M11+Q11+U11+Y11=0,"",I11+M11+Q11+U11+Y11)</f>
        <v/>
      </c>
      <c r="AD11" s="10">
        <f>IF(F11+J11+N11+R11+V11+Z11=0,"",F11+J11+N11+R11+V11+Z11)</f>
        <v>2</v>
      </c>
      <c r="AE11" s="12" t="s">
        <v>47</v>
      </c>
    </row>
    <row r="12" spans="1:32" ht="15.75" customHeight="1" x14ac:dyDescent="0.25">
      <c r="A12" s="160" t="s">
        <v>72</v>
      </c>
      <c r="B12" s="9" t="s">
        <v>0</v>
      </c>
      <c r="C12" s="161" t="s">
        <v>63</v>
      </c>
      <c r="D12" s="162">
        <v>6</v>
      </c>
      <c r="E12" s="163"/>
      <c r="F12" s="163">
        <v>2</v>
      </c>
      <c r="G12" s="164" t="s">
        <v>205</v>
      </c>
      <c r="H12" s="162"/>
      <c r="I12" s="163"/>
      <c r="J12" s="163"/>
      <c r="K12" s="164"/>
      <c r="L12" s="162"/>
      <c r="M12" s="163"/>
      <c r="N12" s="163"/>
      <c r="O12" s="164"/>
      <c r="P12" s="162"/>
      <c r="Q12" s="163"/>
      <c r="R12" s="163"/>
      <c r="S12" s="164"/>
      <c r="T12" s="165"/>
      <c r="U12" s="166"/>
      <c r="V12" s="166"/>
      <c r="W12" s="167"/>
      <c r="X12" s="165"/>
      <c r="Y12" s="166"/>
      <c r="Z12" s="166"/>
      <c r="AA12" s="168"/>
      <c r="AB12" s="106">
        <f t="shared" ref="AB12:AB19" si="0">IF(D12+H12+L12+P12+T12+X12=0,"",D12+H12+L12+P12+T12+X12)</f>
        <v>6</v>
      </c>
      <c r="AC12" s="10" t="str">
        <f t="shared" ref="AC12:AC19" si="1">IF(E12+I12+M12+Q12+U12+Y12=0,"",E12+I12+M12+Q12+U12+Y12)</f>
        <v/>
      </c>
      <c r="AD12" s="10">
        <f t="shared" ref="AD12:AD19" si="2">IF(F12+J12+N12+R12+V12+Z12=0,"",F12+J12+N12+R12+V12+Z12)</f>
        <v>2</v>
      </c>
      <c r="AE12" s="12" t="s">
        <v>47</v>
      </c>
    </row>
    <row r="13" spans="1:32" ht="15.75" customHeight="1" x14ac:dyDescent="0.25">
      <c r="A13" s="160" t="s">
        <v>73</v>
      </c>
      <c r="B13" s="9" t="s">
        <v>0</v>
      </c>
      <c r="C13" s="161" t="s">
        <v>64</v>
      </c>
      <c r="D13" s="162"/>
      <c r="E13" s="163"/>
      <c r="F13" s="163"/>
      <c r="G13" s="164"/>
      <c r="H13" s="162">
        <v>6</v>
      </c>
      <c r="I13" s="163"/>
      <c r="J13" s="163">
        <v>4</v>
      </c>
      <c r="K13" s="164" t="s">
        <v>205</v>
      </c>
      <c r="L13" s="162"/>
      <c r="M13" s="163"/>
      <c r="N13" s="163"/>
      <c r="O13" s="164"/>
      <c r="P13" s="162"/>
      <c r="Q13" s="163"/>
      <c r="R13" s="163"/>
      <c r="S13" s="164"/>
      <c r="T13" s="165"/>
      <c r="U13" s="166"/>
      <c r="V13" s="166"/>
      <c r="W13" s="167"/>
      <c r="X13" s="165"/>
      <c r="Y13" s="166"/>
      <c r="Z13" s="166"/>
      <c r="AA13" s="168"/>
      <c r="AB13" s="106">
        <f t="shared" si="0"/>
        <v>6</v>
      </c>
      <c r="AC13" s="10" t="str">
        <f t="shared" si="1"/>
        <v/>
      </c>
      <c r="AD13" s="10">
        <f t="shared" si="2"/>
        <v>4</v>
      </c>
      <c r="AE13" s="12" t="s">
        <v>47</v>
      </c>
    </row>
    <row r="14" spans="1:32" ht="15.75" customHeight="1" x14ac:dyDescent="0.25">
      <c r="A14" s="160" t="s">
        <v>74</v>
      </c>
      <c r="B14" s="9" t="s">
        <v>0</v>
      </c>
      <c r="C14" s="161" t="s">
        <v>65</v>
      </c>
      <c r="D14" s="162">
        <v>6</v>
      </c>
      <c r="E14" s="163"/>
      <c r="F14" s="163">
        <v>2</v>
      </c>
      <c r="G14" s="164" t="s">
        <v>0</v>
      </c>
      <c r="H14" s="162"/>
      <c r="I14" s="163"/>
      <c r="J14" s="163"/>
      <c r="K14" s="164"/>
      <c r="L14" s="162"/>
      <c r="M14" s="163"/>
      <c r="N14" s="163"/>
      <c r="O14" s="164"/>
      <c r="P14" s="162"/>
      <c r="Q14" s="163"/>
      <c r="R14" s="163"/>
      <c r="S14" s="164"/>
      <c r="T14" s="165"/>
      <c r="U14" s="166"/>
      <c r="V14" s="166"/>
      <c r="W14" s="167"/>
      <c r="X14" s="165"/>
      <c r="Y14" s="166"/>
      <c r="Z14" s="166"/>
      <c r="AA14" s="168"/>
      <c r="AB14" s="106">
        <f t="shared" si="0"/>
        <v>6</v>
      </c>
      <c r="AC14" s="10" t="str">
        <f t="shared" si="1"/>
        <v/>
      </c>
      <c r="AD14" s="10">
        <f t="shared" si="2"/>
        <v>2</v>
      </c>
      <c r="AE14" s="12" t="s">
        <v>47</v>
      </c>
    </row>
    <row r="15" spans="1:32" ht="15.75" customHeight="1" x14ac:dyDescent="0.25">
      <c r="A15" s="160" t="s">
        <v>75</v>
      </c>
      <c r="B15" s="9" t="s">
        <v>0</v>
      </c>
      <c r="C15" s="161" t="s">
        <v>66</v>
      </c>
      <c r="D15" s="162">
        <v>6</v>
      </c>
      <c r="E15" s="163"/>
      <c r="F15" s="163">
        <v>2</v>
      </c>
      <c r="G15" s="164" t="s">
        <v>0</v>
      </c>
      <c r="H15" s="162"/>
      <c r="I15" s="163"/>
      <c r="J15" s="163"/>
      <c r="K15" s="164"/>
      <c r="L15" s="162"/>
      <c r="M15" s="163"/>
      <c r="N15" s="163"/>
      <c r="O15" s="164"/>
      <c r="P15" s="162"/>
      <c r="Q15" s="163"/>
      <c r="R15" s="163"/>
      <c r="S15" s="164"/>
      <c r="T15" s="165"/>
      <c r="U15" s="166"/>
      <c r="V15" s="166"/>
      <c r="W15" s="167"/>
      <c r="X15" s="165"/>
      <c r="Y15" s="166"/>
      <c r="Z15" s="166"/>
      <c r="AA15" s="168"/>
      <c r="AB15" s="106">
        <f t="shared" si="0"/>
        <v>6</v>
      </c>
      <c r="AC15" s="10" t="str">
        <f t="shared" si="1"/>
        <v/>
      </c>
      <c r="AD15" s="10">
        <f t="shared" si="2"/>
        <v>2</v>
      </c>
      <c r="AE15" s="12" t="s">
        <v>47</v>
      </c>
    </row>
    <row r="16" spans="1:32" ht="15.75" customHeight="1" x14ac:dyDescent="0.25">
      <c r="A16" s="160" t="s">
        <v>76</v>
      </c>
      <c r="B16" s="9" t="s">
        <v>0</v>
      </c>
      <c r="C16" s="161" t="s">
        <v>67</v>
      </c>
      <c r="D16" s="162"/>
      <c r="E16" s="163"/>
      <c r="F16" s="163"/>
      <c r="G16" s="164"/>
      <c r="H16" s="162">
        <v>6</v>
      </c>
      <c r="I16" s="163"/>
      <c r="J16" s="163">
        <v>4</v>
      </c>
      <c r="K16" s="164" t="s">
        <v>205</v>
      </c>
      <c r="L16" s="162"/>
      <c r="M16" s="163"/>
      <c r="N16" s="163"/>
      <c r="O16" s="164"/>
      <c r="P16" s="162"/>
      <c r="Q16" s="163"/>
      <c r="R16" s="163"/>
      <c r="S16" s="164"/>
      <c r="T16" s="165"/>
      <c r="U16" s="166"/>
      <c r="V16" s="166"/>
      <c r="W16" s="167"/>
      <c r="X16" s="165"/>
      <c r="Y16" s="166"/>
      <c r="Z16" s="166"/>
      <c r="AA16" s="168"/>
      <c r="AB16" s="106">
        <f t="shared" si="0"/>
        <v>6</v>
      </c>
      <c r="AC16" s="10" t="str">
        <f t="shared" si="1"/>
        <v/>
      </c>
      <c r="AD16" s="10">
        <f t="shared" si="2"/>
        <v>4</v>
      </c>
      <c r="AE16" s="12" t="s">
        <v>47</v>
      </c>
    </row>
    <row r="17" spans="1:31" ht="15.75" customHeight="1" x14ac:dyDescent="0.25">
      <c r="A17" s="160" t="s">
        <v>77</v>
      </c>
      <c r="B17" s="9" t="s">
        <v>0</v>
      </c>
      <c r="C17" s="161" t="s">
        <v>68</v>
      </c>
      <c r="D17" s="162"/>
      <c r="E17" s="163"/>
      <c r="F17" s="163"/>
      <c r="G17" s="164"/>
      <c r="H17" s="162">
        <v>3</v>
      </c>
      <c r="I17" s="163">
        <v>15</v>
      </c>
      <c r="J17" s="163">
        <v>2</v>
      </c>
      <c r="K17" s="164" t="s">
        <v>0</v>
      </c>
      <c r="L17" s="162"/>
      <c r="M17" s="163"/>
      <c r="N17" s="163"/>
      <c r="O17" s="164"/>
      <c r="P17" s="162"/>
      <c r="Q17" s="163"/>
      <c r="R17" s="163"/>
      <c r="S17" s="164"/>
      <c r="T17" s="165"/>
      <c r="U17" s="166"/>
      <c r="V17" s="166"/>
      <c r="W17" s="167"/>
      <c r="X17" s="165"/>
      <c r="Y17" s="166"/>
      <c r="Z17" s="166"/>
      <c r="AA17" s="168"/>
      <c r="AB17" s="106">
        <f t="shared" si="0"/>
        <v>3</v>
      </c>
      <c r="AC17" s="10">
        <f t="shared" si="1"/>
        <v>15</v>
      </c>
      <c r="AD17" s="10">
        <f t="shared" si="2"/>
        <v>2</v>
      </c>
      <c r="AE17" s="12" t="s">
        <v>47</v>
      </c>
    </row>
    <row r="18" spans="1:31" ht="15.75" customHeight="1" x14ac:dyDescent="0.25">
      <c r="A18" s="160" t="s">
        <v>78</v>
      </c>
      <c r="B18" s="9" t="s">
        <v>0</v>
      </c>
      <c r="C18" s="161" t="s">
        <v>69</v>
      </c>
      <c r="D18" s="162">
        <v>6</v>
      </c>
      <c r="E18" s="163"/>
      <c r="F18" s="163">
        <v>2</v>
      </c>
      <c r="G18" s="164" t="s">
        <v>0</v>
      </c>
      <c r="H18" s="162"/>
      <c r="I18" s="163"/>
      <c r="J18" s="163"/>
      <c r="K18" s="164"/>
      <c r="L18" s="162"/>
      <c r="M18" s="163"/>
      <c r="N18" s="163"/>
      <c r="O18" s="164"/>
      <c r="P18" s="162"/>
      <c r="Q18" s="163"/>
      <c r="R18" s="163"/>
      <c r="S18" s="164"/>
      <c r="T18" s="165"/>
      <c r="U18" s="166"/>
      <c r="V18" s="166"/>
      <c r="W18" s="167"/>
      <c r="X18" s="165"/>
      <c r="Y18" s="166"/>
      <c r="Z18" s="166"/>
      <c r="AA18" s="168"/>
      <c r="AB18" s="106">
        <f t="shared" si="0"/>
        <v>6</v>
      </c>
      <c r="AC18" s="10" t="str">
        <f t="shared" si="1"/>
        <v/>
      </c>
      <c r="AD18" s="10">
        <f t="shared" si="2"/>
        <v>2</v>
      </c>
      <c r="AE18" s="12" t="s">
        <v>47</v>
      </c>
    </row>
    <row r="19" spans="1:31" ht="15.75" customHeight="1" x14ac:dyDescent="0.25">
      <c r="A19" s="160" t="s">
        <v>79</v>
      </c>
      <c r="B19" s="9" t="s">
        <v>0</v>
      </c>
      <c r="C19" s="161" t="s">
        <v>70</v>
      </c>
      <c r="D19" s="162">
        <v>6</v>
      </c>
      <c r="E19" s="163">
        <v>4</v>
      </c>
      <c r="F19" s="163">
        <v>3</v>
      </c>
      <c r="G19" s="164" t="s">
        <v>206</v>
      </c>
      <c r="H19" s="162"/>
      <c r="I19" s="163"/>
      <c r="J19" s="163"/>
      <c r="K19" s="164"/>
      <c r="L19" s="162"/>
      <c r="M19" s="163"/>
      <c r="N19" s="163"/>
      <c r="O19" s="164"/>
      <c r="P19" s="162"/>
      <c r="Q19" s="163"/>
      <c r="R19" s="163"/>
      <c r="S19" s="164"/>
      <c r="T19" s="165"/>
      <c r="U19" s="166"/>
      <c r="V19" s="166"/>
      <c r="W19" s="167"/>
      <c r="X19" s="165"/>
      <c r="Y19" s="166"/>
      <c r="Z19" s="166"/>
      <c r="AA19" s="168"/>
      <c r="AB19" s="106">
        <f t="shared" si="0"/>
        <v>6</v>
      </c>
      <c r="AC19" s="10">
        <f t="shared" si="1"/>
        <v>4</v>
      </c>
      <c r="AD19" s="10">
        <f t="shared" si="2"/>
        <v>3</v>
      </c>
      <c r="AE19" s="12" t="s">
        <v>47</v>
      </c>
    </row>
    <row r="20" spans="1:31" s="159" customFormat="1" ht="15.75" customHeight="1" thickBot="1" x14ac:dyDescent="0.35">
      <c r="A20" s="133"/>
      <c r="B20" s="14"/>
      <c r="C20" s="15" t="s">
        <v>20</v>
      </c>
      <c r="D20" s="16">
        <f>SUM(D11:D19)</f>
        <v>36</v>
      </c>
      <c r="E20" s="17">
        <f>SUM(E11:E19)</f>
        <v>4</v>
      </c>
      <c r="F20" s="17">
        <f>SUM(F11:F19)</f>
        <v>13</v>
      </c>
      <c r="G20" s="22" t="s">
        <v>47</v>
      </c>
      <c r="H20" s="16">
        <f>SUM(H11:H19)</f>
        <v>15</v>
      </c>
      <c r="I20" s="17">
        <f>SUM(I11:I19)</f>
        <v>15</v>
      </c>
      <c r="J20" s="17">
        <f>SUM(J11:J19)</f>
        <v>10</v>
      </c>
      <c r="K20" s="22" t="s">
        <v>47</v>
      </c>
      <c r="L20" s="16">
        <f>SUM(L11:L19)</f>
        <v>0</v>
      </c>
      <c r="M20" s="17">
        <f>SUM(M11:M19)</f>
        <v>0</v>
      </c>
      <c r="N20" s="17">
        <f>SUM(N11:N19)</f>
        <v>0</v>
      </c>
      <c r="O20" s="22" t="s">
        <v>47</v>
      </c>
      <c r="P20" s="16">
        <f>SUM(P11:P19)</f>
        <v>0</v>
      </c>
      <c r="Q20" s="17">
        <f>SUM(Q11:Q19)</f>
        <v>0</v>
      </c>
      <c r="R20" s="17">
        <f>SUM(R11:R19)</f>
        <v>0</v>
      </c>
      <c r="S20" s="22" t="s">
        <v>47</v>
      </c>
      <c r="T20" s="16">
        <f>SUM(T11:T19)</f>
        <v>0</v>
      </c>
      <c r="U20" s="17">
        <f>SUM(U11:U19)</f>
        <v>0</v>
      </c>
      <c r="V20" s="17">
        <f>SUM(V11:V19)</f>
        <v>0</v>
      </c>
      <c r="W20" s="18"/>
      <c r="X20" s="16">
        <f>SUM(X11:X19)</f>
        <v>0</v>
      </c>
      <c r="Y20" s="17">
        <f>SUM(Y11:Y19)</f>
        <v>0</v>
      </c>
      <c r="Z20" s="17">
        <f>SUM(Z11:Z19)</f>
        <v>0</v>
      </c>
      <c r="AA20" s="24" t="s">
        <v>47</v>
      </c>
      <c r="AB20" s="16">
        <f>SUM(AB11:AB19)</f>
        <v>51</v>
      </c>
      <c r="AC20" s="17">
        <f>SUM(AC11:AC19)</f>
        <v>19</v>
      </c>
      <c r="AD20" s="17">
        <f>SUM(AD11:AD19)</f>
        <v>23</v>
      </c>
      <c r="AE20" s="22" t="s">
        <v>47</v>
      </c>
    </row>
    <row r="21" spans="1:31" s="159" customFormat="1" ht="15.75" customHeight="1" x14ac:dyDescent="0.3">
      <c r="A21" s="56" t="s">
        <v>2</v>
      </c>
      <c r="B21" s="50"/>
      <c r="C21" s="8" t="s">
        <v>28</v>
      </c>
      <c r="D21" s="57"/>
      <c r="E21" s="58"/>
      <c r="F21" s="58"/>
      <c r="G21" s="59"/>
      <c r="H21" s="58"/>
      <c r="I21" s="58"/>
      <c r="J21" s="58"/>
      <c r="K21" s="59"/>
      <c r="L21" s="58"/>
      <c r="M21" s="58"/>
      <c r="N21" s="58"/>
      <c r="O21" s="59"/>
      <c r="P21" s="58"/>
      <c r="Q21" s="58"/>
      <c r="R21" s="58"/>
      <c r="S21" s="59"/>
      <c r="T21" s="59"/>
      <c r="U21" s="59"/>
      <c r="V21" s="59"/>
      <c r="W21" s="59"/>
      <c r="X21" s="58"/>
      <c r="Y21" s="58"/>
      <c r="Z21" s="58"/>
      <c r="AA21" s="110"/>
      <c r="AB21" s="105"/>
      <c r="AC21" s="69"/>
      <c r="AD21" s="122"/>
      <c r="AE21" s="123"/>
    </row>
    <row r="22" spans="1:31" ht="15.75" customHeight="1" x14ac:dyDescent="0.25">
      <c r="A22" s="160" t="s">
        <v>112</v>
      </c>
      <c r="B22" s="147" t="s">
        <v>0</v>
      </c>
      <c r="C22" s="161" t="s">
        <v>80</v>
      </c>
      <c r="D22" s="169"/>
      <c r="E22" s="170"/>
      <c r="F22" s="170"/>
      <c r="G22" s="163"/>
      <c r="H22" s="169"/>
      <c r="I22" s="170"/>
      <c r="J22" s="170"/>
      <c r="K22" s="163"/>
      <c r="L22" s="169">
        <v>8</v>
      </c>
      <c r="M22" s="170"/>
      <c r="N22" s="170">
        <v>4</v>
      </c>
      <c r="O22" s="163" t="s">
        <v>0</v>
      </c>
      <c r="P22" s="169"/>
      <c r="Q22" s="170"/>
      <c r="R22" s="170"/>
      <c r="S22" s="163"/>
      <c r="T22" s="169"/>
      <c r="U22" s="170"/>
      <c r="V22" s="170"/>
      <c r="W22" s="166"/>
      <c r="X22" s="169"/>
      <c r="Y22" s="170"/>
      <c r="Z22" s="170"/>
      <c r="AA22" s="168"/>
      <c r="AB22" s="106">
        <f t="shared" ref="AB22:AB60" si="3">IF(D22+H22+L22+P22+T22+X22=0,"",D22+H22+L22+P22+T22+X22)</f>
        <v>8</v>
      </c>
      <c r="AC22" s="10" t="str">
        <f t="shared" ref="AC22:AC60" si="4">IF(E22+I22+M22+Q22+U22+Y22=0,"",E22+I22+M22+Q22+U22+Y22)</f>
        <v/>
      </c>
      <c r="AD22" s="10">
        <f t="shared" ref="AD22:AD60" si="5">IF(F22+J22+N22+R22+V22+Z22=0,"",F22+J22+N22+R22+V22+Z22)</f>
        <v>4</v>
      </c>
      <c r="AE22" s="12" t="s">
        <v>47</v>
      </c>
    </row>
    <row r="23" spans="1:31" ht="15.75" customHeight="1" x14ac:dyDescent="0.25">
      <c r="A23" s="160" t="s">
        <v>113</v>
      </c>
      <c r="B23" s="147" t="s">
        <v>0</v>
      </c>
      <c r="C23" s="161" t="s">
        <v>81</v>
      </c>
      <c r="D23" s="169"/>
      <c r="E23" s="170"/>
      <c r="F23" s="170"/>
      <c r="G23" s="163"/>
      <c r="H23" s="169"/>
      <c r="I23" s="170"/>
      <c r="J23" s="170"/>
      <c r="K23" s="163"/>
      <c r="L23" s="169"/>
      <c r="M23" s="170"/>
      <c r="N23" s="170"/>
      <c r="O23" s="163"/>
      <c r="P23" s="169">
        <v>20</v>
      </c>
      <c r="Q23" s="170"/>
      <c r="R23" s="170">
        <v>2</v>
      </c>
      <c r="S23" s="163" t="s">
        <v>208</v>
      </c>
      <c r="T23" s="169"/>
      <c r="U23" s="170"/>
      <c r="V23" s="170"/>
      <c r="W23" s="166"/>
      <c r="X23" s="169"/>
      <c r="Y23" s="170"/>
      <c r="Z23" s="170"/>
      <c r="AA23" s="168"/>
      <c r="AB23" s="106">
        <f t="shared" si="3"/>
        <v>20</v>
      </c>
      <c r="AC23" s="10" t="str">
        <f t="shared" si="4"/>
        <v/>
      </c>
      <c r="AD23" s="10">
        <f>IF(F25+J23+N23+R23+V23+Z23=0,"",F25+J23+N23+R23+V23+Z23)</f>
        <v>2</v>
      </c>
      <c r="AE23" s="12" t="s">
        <v>47</v>
      </c>
    </row>
    <row r="24" spans="1:31" ht="15.75" customHeight="1" x14ac:dyDescent="0.25">
      <c r="A24" s="160" t="s">
        <v>114</v>
      </c>
      <c r="B24" s="147" t="s">
        <v>0</v>
      </c>
      <c r="C24" s="161" t="s">
        <v>82</v>
      </c>
      <c r="D24" s="169"/>
      <c r="E24" s="170"/>
      <c r="F24" s="170"/>
      <c r="G24" s="163"/>
      <c r="H24" s="169"/>
      <c r="I24" s="170"/>
      <c r="J24" s="170"/>
      <c r="K24" s="163"/>
      <c r="L24" s="169">
        <v>26</v>
      </c>
      <c r="M24" s="170"/>
      <c r="N24" s="170">
        <v>4</v>
      </c>
      <c r="O24" s="163" t="s">
        <v>0</v>
      </c>
      <c r="P24" s="169"/>
      <c r="Q24" s="170"/>
      <c r="R24" s="170"/>
      <c r="S24" s="163" t="s">
        <v>209</v>
      </c>
      <c r="T24" s="169"/>
      <c r="U24" s="170"/>
      <c r="V24" s="170"/>
      <c r="W24" s="166"/>
      <c r="X24" s="169"/>
      <c r="Y24" s="170"/>
      <c r="Z24" s="170"/>
      <c r="AA24" s="168"/>
      <c r="AB24" s="106">
        <f t="shared" si="3"/>
        <v>26</v>
      </c>
      <c r="AC24" s="10" t="str">
        <f t="shared" si="4"/>
        <v/>
      </c>
      <c r="AD24" s="10">
        <f t="shared" si="5"/>
        <v>4</v>
      </c>
      <c r="AE24" s="12" t="s">
        <v>47</v>
      </c>
    </row>
    <row r="25" spans="1:31" ht="15.75" customHeight="1" x14ac:dyDescent="0.25">
      <c r="A25" s="160" t="s">
        <v>115</v>
      </c>
      <c r="B25" s="147" t="s">
        <v>0</v>
      </c>
      <c r="C25" s="161" t="s">
        <v>83</v>
      </c>
      <c r="D25" s="169"/>
      <c r="E25" s="170"/>
      <c r="F25" s="170"/>
      <c r="G25" s="163"/>
      <c r="H25" s="169"/>
      <c r="I25" s="170"/>
      <c r="J25" s="170"/>
      <c r="K25" s="163"/>
      <c r="L25" s="169"/>
      <c r="M25" s="170"/>
      <c r="N25" s="170"/>
      <c r="O25" s="163"/>
      <c r="P25" s="169"/>
      <c r="Q25" s="170">
        <v>40</v>
      </c>
      <c r="R25" s="170">
        <v>2</v>
      </c>
      <c r="S25" s="163" t="s">
        <v>207</v>
      </c>
      <c r="T25" s="169"/>
      <c r="U25" s="170"/>
      <c r="V25" s="170"/>
      <c r="W25" s="166"/>
      <c r="X25" s="169"/>
      <c r="Y25" s="170"/>
      <c r="Z25" s="170"/>
      <c r="AA25" s="168"/>
      <c r="AB25" s="106" t="str">
        <f t="shared" si="3"/>
        <v/>
      </c>
      <c r="AC25" s="10">
        <f t="shared" si="4"/>
        <v>40</v>
      </c>
      <c r="AD25" s="10">
        <f t="shared" si="5"/>
        <v>2</v>
      </c>
      <c r="AE25" s="12" t="s">
        <v>47</v>
      </c>
    </row>
    <row r="26" spans="1:31" ht="15.75" customHeight="1" x14ac:dyDescent="0.25">
      <c r="A26" s="160" t="s">
        <v>116</v>
      </c>
      <c r="B26" s="147" t="s">
        <v>0</v>
      </c>
      <c r="C26" s="161" t="s">
        <v>84</v>
      </c>
      <c r="D26" s="169"/>
      <c r="E26" s="170"/>
      <c r="F26" s="170"/>
      <c r="G26" s="163"/>
      <c r="H26" s="169">
        <v>12</v>
      </c>
      <c r="I26" s="170"/>
      <c r="J26" s="170">
        <v>4</v>
      </c>
      <c r="K26" s="163" t="s">
        <v>0</v>
      </c>
      <c r="L26" s="169"/>
      <c r="M26" s="170"/>
      <c r="N26" s="170"/>
      <c r="O26" s="163"/>
      <c r="P26" s="169"/>
      <c r="Q26" s="170"/>
      <c r="R26" s="170"/>
      <c r="S26" s="163"/>
      <c r="T26" s="169"/>
      <c r="U26" s="170"/>
      <c r="V26" s="170"/>
      <c r="W26" s="166"/>
      <c r="X26" s="169"/>
      <c r="Y26" s="170"/>
      <c r="Z26" s="170"/>
      <c r="AA26" s="168"/>
      <c r="AB26" s="106">
        <f t="shared" si="3"/>
        <v>12</v>
      </c>
      <c r="AC26" s="10" t="str">
        <f t="shared" si="4"/>
        <v/>
      </c>
      <c r="AD26" s="10">
        <f t="shared" si="5"/>
        <v>4</v>
      </c>
      <c r="AE26" s="12" t="s">
        <v>47</v>
      </c>
    </row>
    <row r="27" spans="1:31" ht="15.75" customHeight="1" x14ac:dyDescent="0.25">
      <c r="A27" s="160" t="s">
        <v>117</v>
      </c>
      <c r="B27" s="147" t="s">
        <v>0</v>
      </c>
      <c r="C27" s="161" t="s">
        <v>85</v>
      </c>
      <c r="D27" s="169"/>
      <c r="E27" s="170"/>
      <c r="F27" s="170"/>
      <c r="G27" s="163"/>
      <c r="H27" s="169">
        <v>14</v>
      </c>
      <c r="I27" s="170"/>
      <c r="J27" s="170">
        <v>2</v>
      </c>
      <c r="K27" s="163" t="s">
        <v>205</v>
      </c>
      <c r="L27" s="169"/>
      <c r="M27" s="170"/>
      <c r="N27" s="170"/>
      <c r="O27" s="163"/>
      <c r="P27" s="169"/>
      <c r="Q27" s="170"/>
      <c r="R27" s="170"/>
      <c r="S27" s="163" t="s">
        <v>209</v>
      </c>
      <c r="T27" s="169"/>
      <c r="U27" s="170"/>
      <c r="V27" s="170"/>
      <c r="W27" s="166"/>
      <c r="X27" s="169"/>
      <c r="Y27" s="170"/>
      <c r="Z27" s="170"/>
      <c r="AA27" s="168"/>
      <c r="AB27" s="106">
        <f t="shared" si="3"/>
        <v>14</v>
      </c>
      <c r="AC27" s="10" t="str">
        <f t="shared" si="4"/>
        <v/>
      </c>
      <c r="AD27" s="10">
        <f t="shared" si="5"/>
        <v>2</v>
      </c>
      <c r="AE27" s="12" t="s">
        <v>47</v>
      </c>
    </row>
    <row r="28" spans="1:31" ht="15.75" customHeight="1" x14ac:dyDescent="0.25">
      <c r="A28" s="160" t="s">
        <v>118</v>
      </c>
      <c r="B28" s="147" t="s">
        <v>0</v>
      </c>
      <c r="C28" s="161" t="s">
        <v>86</v>
      </c>
      <c r="D28" s="169"/>
      <c r="E28" s="170"/>
      <c r="F28" s="170"/>
      <c r="G28" s="163"/>
      <c r="H28" s="169"/>
      <c r="I28" s="170"/>
      <c r="J28" s="170"/>
      <c r="K28" s="163"/>
      <c r="L28" s="169"/>
      <c r="M28" s="170">
        <v>16</v>
      </c>
      <c r="N28" s="170">
        <v>4</v>
      </c>
      <c r="O28" s="163" t="s">
        <v>206</v>
      </c>
      <c r="P28" s="169"/>
      <c r="Q28" s="170"/>
      <c r="R28" s="170"/>
      <c r="S28" s="163" t="s">
        <v>209</v>
      </c>
      <c r="T28" s="169"/>
      <c r="U28" s="170"/>
      <c r="V28" s="170"/>
      <c r="W28" s="166"/>
      <c r="X28" s="169"/>
      <c r="Y28" s="170"/>
      <c r="Z28" s="170"/>
      <c r="AA28" s="168"/>
      <c r="AB28" s="106" t="str">
        <f t="shared" si="3"/>
        <v/>
      </c>
      <c r="AC28" s="10">
        <f t="shared" si="4"/>
        <v>16</v>
      </c>
      <c r="AD28" s="10">
        <f t="shared" si="5"/>
        <v>4</v>
      </c>
      <c r="AE28" s="12" t="s">
        <v>47</v>
      </c>
    </row>
    <row r="29" spans="1:31" ht="15.75" customHeight="1" x14ac:dyDescent="0.25">
      <c r="A29" s="160" t="s">
        <v>119</v>
      </c>
      <c r="B29" s="147" t="s">
        <v>0</v>
      </c>
      <c r="C29" s="161" t="s">
        <v>87</v>
      </c>
      <c r="D29" s="169"/>
      <c r="E29" s="170"/>
      <c r="F29" s="170"/>
      <c r="G29" s="163"/>
      <c r="H29" s="169"/>
      <c r="I29" s="170"/>
      <c r="J29" s="170"/>
      <c r="K29" s="163"/>
      <c r="L29" s="169"/>
      <c r="M29" s="170"/>
      <c r="N29" s="170"/>
      <c r="O29" s="163"/>
      <c r="P29" s="169">
        <v>18</v>
      </c>
      <c r="Q29" s="170"/>
      <c r="R29" s="170">
        <v>2</v>
      </c>
      <c r="S29" s="163" t="s">
        <v>208</v>
      </c>
      <c r="T29" s="169"/>
      <c r="U29" s="170"/>
      <c r="V29" s="170"/>
      <c r="W29" s="166"/>
      <c r="X29" s="169"/>
      <c r="Y29" s="170"/>
      <c r="Z29" s="170"/>
      <c r="AA29" s="168"/>
      <c r="AB29" s="106">
        <f t="shared" si="3"/>
        <v>18</v>
      </c>
      <c r="AC29" s="10" t="str">
        <f t="shared" si="4"/>
        <v/>
      </c>
      <c r="AD29" s="10">
        <f t="shared" si="5"/>
        <v>2</v>
      </c>
      <c r="AE29" s="12" t="s">
        <v>47</v>
      </c>
    </row>
    <row r="30" spans="1:31" ht="15.75" customHeight="1" x14ac:dyDescent="0.25">
      <c r="A30" s="160" t="s">
        <v>228</v>
      </c>
      <c r="B30" s="147" t="s">
        <v>0</v>
      </c>
      <c r="C30" s="161" t="s">
        <v>229</v>
      </c>
      <c r="D30" s="169"/>
      <c r="E30" s="170"/>
      <c r="F30" s="170"/>
      <c r="G30" s="163"/>
      <c r="H30" s="169">
        <v>12</v>
      </c>
      <c r="I30" s="170">
        <v>2</v>
      </c>
      <c r="J30" s="170">
        <v>2</v>
      </c>
      <c r="K30" s="163" t="s">
        <v>207</v>
      </c>
      <c r="L30" s="169"/>
      <c r="M30" s="170"/>
      <c r="N30" s="170"/>
      <c r="O30" s="163"/>
      <c r="P30" s="169"/>
      <c r="Q30" s="170"/>
      <c r="R30" s="170"/>
      <c r="S30" s="163"/>
      <c r="T30" s="169"/>
      <c r="U30" s="170"/>
      <c r="V30" s="170"/>
      <c r="W30" s="166"/>
      <c r="X30" s="169"/>
      <c r="Y30" s="170"/>
      <c r="Z30" s="170"/>
      <c r="AA30" s="168"/>
      <c r="AB30" s="106">
        <f>IF(D30+H30+L30+P30+T30+X30=0,"",D30+H30+L30+P30+T30+X30)</f>
        <v>12</v>
      </c>
      <c r="AC30" s="10">
        <f>IF(E30+I30+M30+Q30+U30+Y30=0,"",E30+I30+M30+Q30+U30+Y30)</f>
        <v>2</v>
      </c>
      <c r="AD30" s="10">
        <f>IF(F30+J30+N30+R30+V30+Z30=0,"",F30+J30+N30+R30+V30+Z30)</f>
        <v>2</v>
      </c>
      <c r="AE30" s="12" t="s">
        <v>47</v>
      </c>
    </row>
    <row r="31" spans="1:31" ht="15.75" customHeight="1" x14ac:dyDescent="0.25">
      <c r="A31" s="160" t="s">
        <v>120</v>
      </c>
      <c r="B31" s="147" t="s">
        <v>0</v>
      </c>
      <c r="C31" s="161" t="s">
        <v>88</v>
      </c>
      <c r="D31" s="169"/>
      <c r="E31" s="170"/>
      <c r="F31" s="170"/>
      <c r="G31" s="163"/>
      <c r="H31" s="169"/>
      <c r="I31" s="170"/>
      <c r="J31" s="170"/>
      <c r="K31" s="163"/>
      <c r="L31" s="169"/>
      <c r="M31" s="170"/>
      <c r="N31" s="170"/>
      <c r="O31" s="163"/>
      <c r="P31" s="169">
        <v>8</v>
      </c>
      <c r="Q31" s="170">
        <v>8</v>
      </c>
      <c r="R31" s="170">
        <v>4</v>
      </c>
      <c r="S31" s="163" t="s">
        <v>207</v>
      </c>
      <c r="T31" s="169"/>
      <c r="U31" s="170"/>
      <c r="V31" s="170"/>
      <c r="W31" s="166"/>
      <c r="X31" s="169"/>
      <c r="Y31" s="170"/>
      <c r="Z31" s="170"/>
      <c r="AA31" s="168"/>
      <c r="AB31" s="106">
        <f t="shared" si="3"/>
        <v>8</v>
      </c>
      <c r="AC31" s="10">
        <f t="shared" si="4"/>
        <v>8</v>
      </c>
      <c r="AD31" s="10">
        <f t="shared" si="5"/>
        <v>4</v>
      </c>
      <c r="AE31" s="12" t="s">
        <v>47</v>
      </c>
    </row>
    <row r="32" spans="1:31" ht="15.75" customHeight="1" x14ac:dyDescent="0.3">
      <c r="A32" s="160" t="s">
        <v>121</v>
      </c>
      <c r="B32" s="147" t="s">
        <v>0</v>
      </c>
      <c r="C32" s="161" t="s">
        <v>89</v>
      </c>
      <c r="D32" s="169"/>
      <c r="E32" s="170"/>
      <c r="F32" s="170"/>
      <c r="G32" s="163"/>
      <c r="H32" s="169">
        <v>14</v>
      </c>
      <c r="I32" s="170"/>
      <c r="J32" s="170">
        <v>2</v>
      </c>
      <c r="K32" s="163" t="s">
        <v>207</v>
      </c>
      <c r="L32" s="169"/>
      <c r="M32" s="170"/>
      <c r="N32" s="170"/>
      <c r="O32" s="163"/>
      <c r="P32" s="169"/>
      <c r="Q32" s="170"/>
      <c r="R32" s="170"/>
      <c r="S32" s="163"/>
      <c r="T32" s="169"/>
      <c r="U32" s="170"/>
      <c r="V32" s="170"/>
      <c r="W32" s="171"/>
      <c r="X32" s="169"/>
      <c r="Y32" s="170"/>
      <c r="Z32" s="170"/>
      <c r="AA32" s="172"/>
      <c r="AB32" s="106">
        <f t="shared" si="3"/>
        <v>14</v>
      </c>
      <c r="AC32" s="10" t="str">
        <f t="shared" si="4"/>
        <v/>
      </c>
      <c r="AD32" s="10">
        <f t="shared" si="5"/>
        <v>2</v>
      </c>
      <c r="AE32" s="12" t="s">
        <v>47</v>
      </c>
    </row>
    <row r="33" spans="1:31" ht="15.75" customHeight="1" x14ac:dyDescent="0.3">
      <c r="A33" s="160" t="s">
        <v>122</v>
      </c>
      <c r="B33" s="147" t="s">
        <v>0</v>
      </c>
      <c r="C33" s="161" t="s">
        <v>90</v>
      </c>
      <c r="D33" s="169"/>
      <c r="E33" s="170"/>
      <c r="F33" s="170"/>
      <c r="G33" s="163"/>
      <c r="H33" s="169"/>
      <c r="I33" s="170"/>
      <c r="J33" s="170"/>
      <c r="K33" s="163"/>
      <c r="L33" s="169">
        <v>15</v>
      </c>
      <c r="M33" s="170"/>
      <c r="N33" s="170">
        <v>3</v>
      </c>
      <c r="O33" s="163" t="s">
        <v>207</v>
      </c>
      <c r="P33" s="169"/>
      <c r="Q33" s="170"/>
      <c r="R33" s="170"/>
      <c r="S33" s="163"/>
      <c r="T33" s="169"/>
      <c r="U33" s="170"/>
      <c r="V33" s="170"/>
      <c r="W33" s="171"/>
      <c r="X33" s="169"/>
      <c r="Y33" s="170"/>
      <c r="Z33" s="170"/>
      <c r="AA33" s="172"/>
      <c r="AB33" s="106">
        <f t="shared" si="3"/>
        <v>15</v>
      </c>
      <c r="AC33" s="10" t="str">
        <f t="shared" si="4"/>
        <v/>
      </c>
      <c r="AD33" s="10">
        <f t="shared" si="5"/>
        <v>3</v>
      </c>
      <c r="AE33" s="12" t="s">
        <v>47</v>
      </c>
    </row>
    <row r="34" spans="1:31" ht="15.75" customHeight="1" x14ac:dyDescent="0.3">
      <c r="A34" s="160" t="s">
        <v>123</v>
      </c>
      <c r="B34" s="147" t="s">
        <v>0</v>
      </c>
      <c r="C34" s="161" t="s">
        <v>91</v>
      </c>
      <c r="D34" s="169">
        <v>6</v>
      </c>
      <c r="E34" s="170">
        <v>2</v>
      </c>
      <c r="F34" s="170">
        <v>2</v>
      </c>
      <c r="G34" s="163" t="s">
        <v>207</v>
      </c>
      <c r="H34" s="169"/>
      <c r="I34" s="170"/>
      <c r="J34" s="170"/>
      <c r="K34" s="163"/>
      <c r="L34" s="169"/>
      <c r="M34" s="170"/>
      <c r="N34" s="170"/>
      <c r="O34" s="163"/>
      <c r="P34" s="169"/>
      <c r="Q34" s="170"/>
      <c r="R34" s="170"/>
      <c r="S34" s="163"/>
      <c r="T34" s="169"/>
      <c r="U34" s="170"/>
      <c r="V34" s="170"/>
      <c r="W34" s="171"/>
      <c r="X34" s="169"/>
      <c r="Y34" s="170"/>
      <c r="Z34" s="170"/>
      <c r="AA34" s="172"/>
      <c r="AB34" s="106">
        <f t="shared" si="3"/>
        <v>6</v>
      </c>
      <c r="AC34" s="10">
        <f t="shared" si="4"/>
        <v>2</v>
      </c>
      <c r="AD34" s="10">
        <f t="shared" si="5"/>
        <v>2</v>
      </c>
      <c r="AE34" s="12" t="s">
        <v>47</v>
      </c>
    </row>
    <row r="35" spans="1:31" ht="15.75" customHeight="1" x14ac:dyDescent="0.3">
      <c r="A35" s="160" t="s">
        <v>124</v>
      </c>
      <c r="B35" s="147" t="s">
        <v>0</v>
      </c>
      <c r="C35" s="161" t="s">
        <v>92</v>
      </c>
      <c r="D35" s="169"/>
      <c r="E35" s="170"/>
      <c r="F35" s="170"/>
      <c r="G35" s="163"/>
      <c r="H35" s="169">
        <v>6</v>
      </c>
      <c r="I35" s="170"/>
      <c r="J35" s="170">
        <v>2</v>
      </c>
      <c r="K35" s="163" t="s">
        <v>205</v>
      </c>
      <c r="L35" s="169"/>
      <c r="M35" s="170"/>
      <c r="N35" s="170"/>
      <c r="O35" s="163"/>
      <c r="P35" s="169"/>
      <c r="Q35" s="170"/>
      <c r="R35" s="170"/>
      <c r="S35" s="163"/>
      <c r="T35" s="169"/>
      <c r="U35" s="170"/>
      <c r="V35" s="170"/>
      <c r="W35" s="171"/>
      <c r="X35" s="169"/>
      <c r="Y35" s="170"/>
      <c r="Z35" s="170"/>
      <c r="AA35" s="172"/>
      <c r="AB35" s="106">
        <f t="shared" si="3"/>
        <v>6</v>
      </c>
      <c r="AC35" s="10" t="str">
        <f t="shared" si="4"/>
        <v/>
      </c>
      <c r="AD35" s="10">
        <f t="shared" si="5"/>
        <v>2</v>
      </c>
      <c r="AE35" s="12" t="s">
        <v>47</v>
      </c>
    </row>
    <row r="36" spans="1:31" ht="15.75" customHeight="1" x14ac:dyDescent="0.3">
      <c r="A36" s="160" t="s">
        <v>125</v>
      </c>
      <c r="B36" s="147" t="s">
        <v>0</v>
      </c>
      <c r="C36" s="161" t="s">
        <v>93</v>
      </c>
      <c r="D36" s="169">
        <v>8</v>
      </c>
      <c r="E36" s="170"/>
      <c r="F36" s="170">
        <v>3</v>
      </c>
      <c r="G36" s="163" t="s">
        <v>0</v>
      </c>
      <c r="H36" s="169"/>
      <c r="I36" s="170"/>
      <c r="J36" s="170"/>
      <c r="K36" s="163"/>
      <c r="L36" s="169"/>
      <c r="M36" s="170"/>
      <c r="N36" s="170"/>
      <c r="O36" s="163"/>
      <c r="P36" s="169"/>
      <c r="Q36" s="170"/>
      <c r="R36" s="170"/>
      <c r="S36" s="163"/>
      <c r="T36" s="169"/>
      <c r="U36" s="170"/>
      <c r="V36" s="170"/>
      <c r="W36" s="171"/>
      <c r="X36" s="169"/>
      <c r="Y36" s="170"/>
      <c r="Z36" s="170"/>
      <c r="AA36" s="172"/>
      <c r="AB36" s="106">
        <f t="shared" si="3"/>
        <v>8</v>
      </c>
      <c r="AC36" s="10" t="str">
        <f t="shared" si="4"/>
        <v/>
      </c>
      <c r="AD36" s="10">
        <f t="shared" si="5"/>
        <v>3</v>
      </c>
      <c r="AE36" s="12" t="s">
        <v>47</v>
      </c>
    </row>
    <row r="37" spans="1:31" ht="15.75" customHeight="1" x14ac:dyDescent="0.3">
      <c r="A37" s="160" t="s">
        <v>126</v>
      </c>
      <c r="B37" s="147" t="s">
        <v>0</v>
      </c>
      <c r="C37" s="161" t="s">
        <v>94</v>
      </c>
      <c r="D37" s="169"/>
      <c r="E37" s="170"/>
      <c r="F37" s="170"/>
      <c r="G37" s="163"/>
      <c r="H37" s="169"/>
      <c r="I37" s="170"/>
      <c r="J37" s="170"/>
      <c r="K37" s="163"/>
      <c r="L37" s="169"/>
      <c r="M37" s="170">
        <v>20</v>
      </c>
      <c r="N37" s="170">
        <v>4</v>
      </c>
      <c r="O37" s="163" t="s">
        <v>206</v>
      </c>
      <c r="P37" s="169"/>
      <c r="Q37" s="170"/>
      <c r="R37" s="170"/>
      <c r="S37" s="163"/>
      <c r="T37" s="169"/>
      <c r="U37" s="170"/>
      <c r="V37" s="170"/>
      <c r="W37" s="171"/>
      <c r="X37" s="169"/>
      <c r="Y37" s="170"/>
      <c r="Z37" s="170"/>
      <c r="AA37" s="172"/>
      <c r="AB37" s="106" t="str">
        <f t="shared" si="3"/>
        <v/>
      </c>
      <c r="AC37" s="10">
        <f t="shared" si="4"/>
        <v>20</v>
      </c>
      <c r="AD37" s="10">
        <f t="shared" si="5"/>
        <v>4</v>
      </c>
      <c r="AE37" s="12" t="s">
        <v>47</v>
      </c>
    </row>
    <row r="38" spans="1:31" ht="15.75" customHeight="1" x14ac:dyDescent="0.3">
      <c r="A38" s="160" t="s">
        <v>287</v>
      </c>
      <c r="B38" s="147" t="s">
        <v>143</v>
      </c>
      <c r="C38" s="161" t="s">
        <v>286</v>
      </c>
      <c r="D38" s="169"/>
      <c r="E38" s="170"/>
      <c r="F38" s="170"/>
      <c r="G38" s="163"/>
      <c r="H38" s="169"/>
      <c r="I38" s="170"/>
      <c r="J38" s="170"/>
      <c r="K38" s="163"/>
      <c r="L38" s="169">
        <v>6</v>
      </c>
      <c r="M38" s="170"/>
      <c r="N38" s="170">
        <v>4</v>
      </c>
      <c r="O38" s="163" t="s">
        <v>205</v>
      </c>
      <c r="P38" s="169"/>
      <c r="Q38" s="170"/>
      <c r="R38" s="170"/>
      <c r="S38" s="163"/>
      <c r="T38" s="169"/>
      <c r="U38" s="170"/>
      <c r="V38" s="170"/>
      <c r="W38" s="171"/>
      <c r="X38" s="169"/>
      <c r="Y38" s="170"/>
      <c r="Z38" s="170"/>
      <c r="AA38" s="172"/>
      <c r="AB38" s="106">
        <f t="shared" si="3"/>
        <v>6</v>
      </c>
      <c r="AC38" s="10" t="str">
        <f t="shared" si="4"/>
        <v/>
      </c>
      <c r="AD38" s="10">
        <f t="shared" si="5"/>
        <v>4</v>
      </c>
      <c r="AE38" s="12" t="s">
        <v>47</v>
      </c>
    </row>
    <row r="39" spans="1:31" ht="15.75" customHeight="1" x14ac:dyDescent="0.3">
      <c r="A39" s="160" t="s">
        <v>127</v>
      </c>
      <c r="B39" s="147" t="s">
        <v>143</v>
      </c>
      <c r="C39" s="161" t="s">
        <v>95</v>
      </c>
      <c r="D39" s="169"/>
      <c r="E39" s="170"/>
      <c r="F39" s="170"/>
      <c r="G39" s="163"/>
      <c r="H39" s="169"/>
      <c r="I39" s="170"/>
      <c r="J39" s="170"/>
      <c r="K39" s="163"/>
      <c r="L39" s="169"/>
      <c r="M39" s="170"/>
      <c r="N39" s="170"/>
      <c r="O39" s="163"/>
      <c r="P39" s="169">
        <v>6</v>
      </c>
      <c r="Q39" s="170"/>
      <c r="R39" s="170">
        <v>2</v>
      </c>
      <c r="S39" s="163" t="s">
        <v>205</v>
      </c>
      <c r="T39" s="169"/>
      <c r="U39" s="170"/>
      <c r="V39" s="170"/>
      <c r="W39" s="171"/>
      <c r="X39" s="169"/>
      <c r="Y39" s="170"/>
      <c r="Z39" s="170"/>
      <c r="AA39" s="172"/>
      <c r="AB39" s="106">
        <f t="shared" si="3"/>
        <v>6</v>
      </c>
      <c r="AC39" s="10" t="str">
        <f t="shared" si="4"/>
        <v/>
      </c>
      <c r="AD39" s="10">
        <f t="shared" si="5"/>
        <v>2</v>
      </c>
      <c r="AE39" s="12" t="s">
        <v>47</v>
      </c>
    </row>
    <row r="40" spans="1:31" ht="15.75" customHeight="1" x14ac:dyDescent="0.3">
      <c r="A40" s="160" t="s">
        <v>128</v>
      </c>
      <c r="B40" s="147" t="s">
        <v>143</v>
      </c>
      <c r="C40" s="161" t="s">
        <v>96</v>
      </c>
      <c r="D40" s="169"/>
      <c r="E40" s="170"/>
      <c r="F40" s="170"/>
      <c r="G40" s="163"/>
      <c r="H40" s="169"/>
      <c r="I40" s="170"/>
      <c r="J40" s="170"/>
      <c r="K40" s="163"/>
      <c r="L40" s="169"/>
      <c r="M40" s="170"/>
      <c r="N40" s="170"/>
      <c r="O40" s="163"/>
      <c r="P40" s="169">
        <v>8</v>
      </c>
      <c r="Q40" s="170"/>
      <c r="R40" s="170">
        <v>2</v>
      </c>
      <c r="S40" s="163" t="s">
        <v>207</v>
      </c>
      <c r="T40" s="169"/>
      <c r="U40" s="170"/>
      <c r="V40" s="170"/>
      <c r="W40" s="171"/>
      <c r="X40" s="169"/>
      <c r="Y40" s="170"/>
      <c r="Z40" s="170"/>
      <c r="AA40" s="172"/>
      <c r="AB40" s="106">
        <f t="shared" ref="AB40:AD44" si="6">IF(D40+H40+L40+P40+T40+X40=0,"",D40+H40+L40+P40+T40+X40)</f>
        <v>8</v>
      </c>
      <c r="AC40" s="10" t="str">
        <f t="shared" si="6"/>
        <v/>
      </c>
      <c r="AD40" s="10">
        <f t="shared" si="6"/>
        <v>2</v>
      </c>
      <c r="AE40" s="12" t="s">
        <v>47</v>
      </c>
    </row>
    <row r="41" spans="1:31" ht="15.75" customHeight="1" x14ac:dyDescent="0.3">
      <c r="A41" s="160" t="s">
        <v>290</v>
      </c>
      <c r="B41" s="147" t="s">
        <v>143</v>
      </c>
      <c r="C41" s="161" t="s">
        <v>210</v>
      </c>
      <c r="D41" s="169"/>
      <c r="E41" s="170"/>
      <c r="F41" s="170"/>
      <c r="G41" s="163"/>
      <c r="H41" s="169"/>
      <c r="I41" s="170"/>
      <c r="J41" s="170"/>
      <c r="K41" s="163"/>
      <c r="L41" s="169"/>
      <c r="M41" s="170"/>
      <c r="N41" s="170"/>
      <c r="O41" s="163"/>
      <c r="P41" s="169">
        <v>4</v>
      </c>
      <c r="Q41" s="170"/>
      <c r="R41" s="170">
        <v>2</v>
      </c>
      <c r="S41" s="163" t="s">
        <v>207</v>
      </c>
      <c r="T41" s="169"/>
      <c r="U41" s="170"/>
      <c r="V41" s="170"/>
      <c r="W41" s="171"/>
      <c r="X41" s="169"/>
      <c r="Y41" s="170"/>
      <c r="Z41" s="170"/>
      <c r="AA41" s="172"/>
      <c r="AB41" s="106">
        <f t="shared" si="6"/>
        <v>4</v>
      </c>
      <c r="AC41" s="10" t="str">
        <f t="shared" si="6"/>
        <v/>
      </c>
      <c r="AD41" s="10">
        <f t="shared" si="6"/>
        <v>2</v>
      </c>
      <c r="AE41" s="12" t="s">
        <v>47</v>
      </c>
    </row>
    <row r="42" spans="1:31" ht="15.75" customHeight="1" x14ac:dyDescent="0.3">
      <c r="A42" s="160" t="s">
        <v>287</v>
      </c>
      <c r="B42" s="147" t="s">
        <v>144</v>
      </c>
      <c r="C42" s="161" t="s">
        <v>286</v>
      </c>
      <c r="D42" s="169"/>
      <c r="E42" s="170"/>
      <c r="F42" s="170"/>
      <c r="G42" s="163"/>
      <c r="H42" s="169"/>
      <c r="I42" s="170"/>
      <c r="J42" s="170"/>
      <c r="K42" s="163"/>
      <c r="L42" s="169">
        <v>6</v>
      </c>
      <c r="M42" s="170"/>
      <c r="N42" s="170">
        <v>4</v>
      </c>
      <c r="O42" s="163" t="s">
        <v>205</v>
      </c>
      <c r="P42" s="169"/>
      <c r="Q42" s="170"/>
      <c r="R42" s="170"/>
      <c r="S42" s="163"/>
      <c r="T42" s="169"/>
      <c r="U42" s="170"/>
      <c r="V42" s="170"/>
      <c r="W42" s="171"/>
      <c r="X42" s="169"/>
      <c r="Y42" s="170"/>
      <c r="Z42" s="170"/>
      <c r="AA42" s="172"/>
      <c r="AB42" s="106">
        <f t="shared" si="6"/>
        <v>6</v>
      </c>
      <c r="AC42" s="10" t="str">
        <f t="shared" si="6"/>
        <v/>
      </c>
      <c r="AD42" s="10">
        <f t="shared" si="6"/>
        <v>4</v>
      </c>
      <c r="AE42" s="12" t="s">
        <v>47</v>
      </c>
    </row>
    <row r="43" spans="1:31" ht="15.75" customHeight="1" x14ac:dyDescent="0.3">
      <c r="A43" s="160" t="s">
        <v>129</v>
      </c>
      <c r="B43" s="147" t="s">
        <v>144</v>
      </c>
      <c r="C43" s="161" t="s">
        <v>97</v>
      </c>
      <c r="D43" s="169"/>
      <c r="E43" s="170"/>
      <c r="F43" s="170"/>
      <c r="G43" s="163"/>
      <c r="H43" s="169"/>
      <c r="I43" s="170"/>
      <c r="J43" s="170"/>
      <c r="K43" s="163"/>
      <c r="L43" s="169"/>
      <c r="M43" s="170"/>
      <c r="N43" s="170"/>
      <c r="O43" s="163"/>
      <c r="P43" s="169">
        <v>6</v>
      </c>
      <c r="Q43" s="170"/>
      <c r="R43" s="170">
        <v>2</v>
      </c>
      <c r="S43" s="163" t="s">
        <v>205</v>
      </c>
      <c r="T43" s="169"/>
      <c r="U43" s="170"/>
      <c r="V43" s="170"/>
      <c r="W43" s="171"/>
      <c r="X43" s="169"/>
      <c r="Y43" s="170"/>
      <c r="Z43" s="170"/>
      <c r="AA43" s="172"/>
      <c r="AB43" s="106">
        <f t="shared" si="6"/>
        <v>6</v>
      </c>
      <c r="AC43" s="10" t="str">
        <f t="shared" si="6"/>
        <v/>
      </c>
      <c r="AD43" s="10">
        <f t="shared" si="6"/>
        <v>2</v>
      </c>
      <c r="AE43" s="12" t="s">
        <v>47</v>
      </c>
    </row>
    <row r="44" spans="1:31" ht="15.75" customHeight="1" x14ac:dyDescent="0.3">
      <c r="A44" s="160" t="s">
        <v>130</v>
      </c>
      <c r="B44" s="147" t="s">
        <v>144</v>
      </c>
      <c r="C44" s="161" t="s">
        <v>98</v>
      </c>
      <c r="D44" s="169"/>
      <c r="E44" s="170"/>
      <c r="F44" s="170"/>
      <c r="G44" s="163"/>
      <c r="H44" s="169"/>
      <c r="I44" s="170"/>
      <c r="J44" s="170"/>
      <c r="K44" s="163"/>
      <c r="L44" s="169"/>
      <c r="M44" s="170"/>
      <c r="N44" s="170"/>
      <c r="O44" s="163"/>
      <c r="P44" s="169">
        <v>8</v>
      </c>
      <c r="Q44" s="170"/>
      <c r="R44" s="170">
        <v>2</v>
      </c>
      <c r="S44" s="163" t="s">
        <v>207</v>
      </c>
      <c r="T44" s="169"/>
      <c r="U44" s="170"/>
      <c r="V44" s="170"/>
      <c r="W44" s="171"/>
      <c r="X44" s="169"/>
      <c r="Y44" s="170"/>
      <c r="Z44" s="170"/>
      <c r="AA44" s="172"/>
      <c r="AB44" s="106">
        <f t="shared" si="6"/>
        <v>8</v>
      </c>
      <c r="AC44" s="10" t="str">
        <f t="shared" si="6"/>
        <v/>
      </c>
      <c r="AD44" s="10">
        <f t="shared" si="6"/>
        <v>2</v>
      </c>
      <c r="AE44" s="12" t="s">
        <v>47</v>
      </c>
    </row>
    <row r="45" spans="1:31" ht="15.75" customHeight="1" x14ac:dyDescent="0.3">
      <c r="A45" s="160" t="s">
        <v>290</v>
      </c>
      <c r="B45" s="147" t="s">
        <v>144</v>
      </c>
      <c r="C45" s="161" t="s">
        <v>210</v>
      </c>
      <c r="D45" s="169"/>
      <c r="E45" s="170"/>
      <c r="F45" s="170"/>
      <c r="G45" s="163"/>
      <c r="H45" s="169"/>
      <c r="I45" s="170"/>
      <c r="J45" s="170"/>
      <c r="K45" s="163"/>
      <c r="L45" s="169"/>
      <c r="M45" s="170"/>
      <c r="N45" s="170"/>
      <c r="O45" s="163"/>
      <c r="P45" s="169">
        <v>4</v>
      </c>
      <c r="Q45" s="170"/>
      <c r="R45" s="170">
        <v>2</v>
      </c>
      <c r="S45" s="163" t="s">
        <v>207</v>
      </c>
      <c r="T45" s="169"/>
      <c r="U45" s="170"/>
      <c r="V45" s="170"/>
      <c r="W45" s="171"/>
      <c r="X45" s="169"/>
      <c r="Y45" s="170"/>
      <c r="Z45" s="170"/>
      <c r="AA45" s="172"/>
      <c r="AB45" s="106">
        <f t="shared" ref="AB45" si="7">IF(D45+H45+L45+P45+T45+X45=0,"",D45+H45+L45+P45+T45+X45)</f>
        <v>4</v>
      </c>
      <c r="AC45" s="10" t="str">
        <f t="shared" ref="AC45" si="8">IF(E45+I45+M45+Q45+U45+Y45=0,"",E45+I45+M45+Q45+U45+Y45)</f>
        <v/>
      </c>
      <c r="AD45" s="10">
        <f t="shared" ref="AD45" si="9">IF(F45+J45+N45+R45+V45+Z45=0,"",F45+J45+N45+R45+V45+Z45)</f>
        <v>2</v>
      </c>
      <c r="AE45" s="12" t="s">
        <v>47</v>
      </c>
    </row>
    <row r="46" spans="1:31" ht="15.75" customHeight="1" x14ac:dyDescent="0.3">
      <c r="A46" s="160" t="s">
        <v>131</v>
      </c>
      <c r="B46" s="147" t="s">
        <v>145</v>
      </c>
      <c r="C46" s="161" t="s">
        <v>99</v>
      </c>
      <c r="D46" s="169"/>
      <c r="E46" s="170"/>
      <c r="F46" s="170"/>
      <c r="G46" s="163"/>
      <c r="H46" s="169"/>
      <c r="I46" s="170"/>
      <c r="J46" s="170"/>
      <c r="K46" s="163"/>
      <c r="L46" s="169">
        <v>6</v>
      </c>
      <c r="M46" s="170"/>
      <c r="N46" s="170">
        <v>4</v>
      </c>
      <c r="O46" s="163" t="s">
        <v>205</v>
      </c>
      <c r="P46" s="169"/>
      <c r="Q46" s="170"/>
      <c r="R46" s="170"/>
      <c r="S46" s="163"/>
      <c r="T46" s="169"/>
      <c r="U46" s="170"/>
      <c r="V46" s="170"/>
      <c r="W46" s="171"/>
      <c r="X46" s="169"/>
      <c r="Y46" s="170"/>
      <c r="Z46" s="170"/>
      <c r="AA46" s="172"/>
      <c r="AB46" s="106">
        <f t="shared" ref="AB46:AB52" si="10">IF(D46+H46+L46+P46+T46+X46=0,"",D46+H46+L46+P46+T46+X46)</f>
        <v>6</v>
      </c>
      <c r="AC46" s="10" t="str">
        <f t="shared" ref="AC46:AC52" si="11">IF(E46+I46+M46+Q46+U46+Y46=0,"",E46+I46+M46+Q46+U46+Y46)</f>
        <v/>
      </c>
      <c r="AD46" s="10">
        <f t="shared" ref="AD46:AD52" si="12">IF(F46+J46+N46+R46+V46+Z46=0,"",F46+J46+N46+R46+V46+Z46)</f>
        <v>4</v>
      </c>
      <c r="AE46" s="12" t="s">
        <v>47</v>
      </c>
    </row>
    <row r="47" spans="1:31" ht="15.75" customHeight="1" x14ac:dyDescent="0.3">
      <c r="A47" s="160" t="s">
        <v>132</v>
      </c>
      <c r="B47" s="147" t="s">
        <v>145</v>
      </c>
      <c r="C47" s="161" t="s">
        <v>100</v>
      </c>
      <c r="D47" s="169"/>
      <c r="E47" s="170"/>
      <c r="F47" s="170"/>
      <c r="G47" s="163"/>
      <c r="H47" s="169"/>
      <c r="I47" s="170"/>
      <c r="J47" s="170"/>
      <c r="K47" s="163"/>
      <c r="L47" s="169"/>
      <c r="M47" s="170"/>
      <c r="N47" s="170"/>
      <c r="O47" s="163"/>
      <c r="P47" s="169">
        <v>6</v>
      </c>
      <c r="Q47" s="170"/>
      <c r="R47" s="170">
        <v>2</v>
      </c>
      <c r="S47" s="163" t="s">
        <v>205</v>
      </c>
      <c r="T47" s="169"/>
      <c r="U47" s="170"/>
      <c r="V47" s="170"/>
      <c r="W47" s="171"/>
      <c r="X47" s="169"/>
      <c r="Y47" s="170"/>
      <c r="Z47" s="170"/>
      <c r="AA47" s="172"/>
      <c r="AB47" s="106">
        <f t="shared" si="10"/>
        <v>6</v>
      </c>
      <c r="AC47" s="10" t="str">
        <f t="shared" si="11"/>
        <v/>
      </c>
      <c r="AD47" s="10">
        <f t="shared" si="12"/>
        <v>2</v>
      </c>
      <c r="AE47" s="12" t="s">
        <v>47</v>
      </c>
    </row>
    <row r="48" spans="1:31" ht="15.75" customHeight="1" x14ac:dyDescent="0.3">
      <c r="A48" s="160" t="s">
        <v>133</v>
      </c>
      <c r="B48" s="147" t="s">
        <v>145</v>
      </c>
      <c r="C48" s="161" t="s">
        <v>101</v>
      </c>
      <c r="D48" s="169"/>
      <c r="E48" s="170"/>
      <c r="F48" s="170"/>
      <c r="G48" s="163"/>
      <c r="H48" s="169"/>
      <c r="I48" s="170"/>
      <c r="J48" s="170"/>
      <c r="K48" s="163"/>
      <c r="L48" s="169"/>
      <c r="M48" s="170"/>
      <c r="N48" s="170"/>
      <c r="O48" s="163"/>
      <c r="P48" s="169">
        <v>8</v>
      </c>
      <c r="Q48" s="170"/>
      <c r="R48" s="170">
        <v>2</v>
      </c>
      <c r="S48" s="163" t="s">
        <v>207</v>
      </c>
      <c r="T48" s="169"/>
      <c r="U48" s="170"/>
      <c r="V48" s="170"/>
      <c r="W48" s="171"/>
      <c r="X48" s="169"/>
      <c r="Y48" s="170"/>
      <c r="Z48" s="170"/>
      <c r="AA48" s="172"/>
      <c r="AB48" s="106">
        <f t="shared" si="10"/>
        <v>8</v>
      </c>
      <c r="AC48" s="10" t="str">
        <f t="shared" si="11"/>
        <v/>
      </c>
      <c r="AD48" s="10">
        <f t="shared" si="12"/>
        <v>2</v>
      </c>
      <c r="AE48" s="12" t="s">
        <v>47</v>
      </c>
    </row>
    <row r="49" spans="1:31" ht="15.75" customHeight="1" x14ac:dyDescent="0.3">
      <c r="A49" s="160" t="s">
        <v>134</v>
      </c>
      <c r="B49" s="147" t="s">
        <v>145</v>
      </c>
      <c r="C49" s="161" t="s">
        <v>102</v>
      </c>
      <c r="D49" s="169"/>
      <c r="E49" s="170"/>
      <c r="F49" s="170"/>
      <c r="G49" s="163"/>
      <c r="H49" s="169"/>
      <c r="I49" s="170"/>
      <c r="J49" s="170"/>
      <c r="K49" s="163"/>
      <c r="L49" s="169"/>
      <c r="M49" s="170"/>
      <c r="N49" s="170"/>
      <c r="O49" s="163"/>
      <c r="P49" s="169">
        <v>4</v>
      </c>
      <c r="Q49" s="170"/>
      <c r="R49" s="170">
        <v>2</v>
      </c>
      <c r="S49" s="163" t="s">
        <v>207</v>
      </c>
      <c r="T49" s="169"/>
      <c r="U49" s="170"/>
      <c r="V49" s="170"/>
      <c r="W49" s="171"/>
      <c r="X49" s="169"/>
      <c r="Y49" s="170"/>
      <c r="Z49" s="170"/>
      <c r="AA49" s="172"/>
      <c r="AB49" s="106">
        <f t="shared" si="10"/>
        <v>4</v>
      </c>
      <c r="AC49" s="10" t="str">
        <f t="shared" si="11"/>
        <v/>
      </c>
      <c r="AD49" s="10">
        <f t="shared" si="12"/>
        <v>2</v>
      </c>
      <c r="AE49" s="12" t="s">
        <v>47</v>
      </c>
    </row>
    <row r="50" spans="1:31" ht="15.75" customHeight="1" x14ac:dyDescent="0.3">
      <c r="A50" s="160" t="s">
        <v>135</v>
      </c>
      <c r="B50" s="147" t="s">
        <v>146</v>
      </c>
      <c r="C50" s="161" t="s">
        <v>103</v>
      </c>
      <c r="D50" s="169"/>
      <c r="E50" s="170"/>
      <c r="F50" s="170"/>
      <c r="G50" s="163"/>
      <c r="H50" s="169"/>
      <c r="I50" s="170"/>
      <c r="J50" s="170"/>
      <c r="K50" s="163"/>
      <c r="L50" s="169">
        <v>4</v>
      </c>
      <c r="M50" s="170">
        <v>2</v>
      </c>
      <c r="N50" s="170">
        <v>4</v>
      </c>
      <c r="O50" s="163" t="s">
        <v>205</v>
      </c>
      <c r="P50" s="169"/>
      <c r="Q50" s="170"/>
      <c r="R50" s="170"/>
      <c r="S50" s="163"/>
      <c r="T50" s="169"/>
      <c r="U50" s="170"/>
      <c r="V50" s="170"/>
      <c r="W50" s="171"/>
      <c r="X50" s="169"/>
      <c r="Y50" s="170"/>
      <c r="Z50" s="170"/>
      <c r="AA50" s="172"/>
      <c r="AB50" s="106">
        <f t="shared" si="10"/>
        <v>4</v>
      </c>
      <c r="AC50" s="10">
        <f t="shared" si="11"/>
        <v>2</v>
      </c>
      <c r="AD50" s="10">
        <f t="shared" si="12"/>
        <v>4</v>
      </c>
      <c r="AE50" s="12" t="s">
        <v>47</v>
      </c>
    </row>
    <row r="51" spans="1:31" ht="15.75" customHeight="1" x14ac:dyDescent="0.3">
      <c r="A51" s="160" t="s">
        <v>136</v>
      </c>
      <c r="B51" s="147" t="s">
        <v>146</v>
      </c>
      <c r="C51" s="161" t="s">
        <v>104</v>
      </c>
      <c r="D51" s="169"/>
      <c r="E51" s="170"/>
      <c r="F51" s="170"/>
      <c r="G51" s="163"/>
      <c r="H51" s="169"/>
      <c r="I51" s="170"/>
      <c r="J51" s="170"/>
      <c r="K51" s="163"/>
      <c r="L51" s="169"/>
      <c r="M51" s="170"/>
      <c r="N51" s="170"/>
      <c r="O51" s="163"/>
      <c r="P51" s="169">
        <v>4</v>
      </c>
      <c r="Q51" s="170">
        <v>2</v>
      </c>
      <c r="R51" s="170">
        <v>2</v>
      </c>
      <c r="S51" s="163" t="s">
        <v>205</v>
      </c>
      <c r="T51" s="169"/>
      <c r="U51" s="170"/>
      <c r="V51" s="170"/>
      <c r="W51" s="171"/>
      <c r="X51" s="169"/>
      <c r="Y51" s="170"/>
      <c r="Z51" s="170"/>
      <c r="AA51" s="172"/>
      <c r="AB51" s="106">
        <f t="shared" si="10"/>
        <v>4</v>
      </c>
      <c r="AC51" s="10">
        <f t="shared" si="11"/>
        <v>2</v>
      </c>
      <c r="AD51" s="10">
        <f t="shared" si="12"/>
        <v>2</v>
      </c>
      <c r="AE51" s="12" t="s">
        <v>47</v>
      </c>
    </row>
    <row r="52" spans="1:31" ht="15.75" customHeight="1" x14ac:dyDescent="0.3">
      <c r="A52" s="160" t="s">
        <v>137</v>
      </c>
      <c r="B52" s="147" t="s">
        <v>146</v>
      </c>
      <c r="C52" s="161" t="s">
        <v>105</v>
      </c>
      <c r="D52" s="169"/>
      <c r="E52" s="170"/>
      <c r="F52" s="170"/>
      <c r="G52" s="163"/>
      <c r="H52" s="169"/>
      <c r="I52" s="170"/>
      <c r="J52" s="170"/>
      <c r="K52" s="163"/>
      <c r="L52" s="169"/>
      <c r="M52" s="170"/>
      <c r="N52" s="170"/>
      <c r="O52" s="163"/>
      <c r="P52" s="169">
        <v>8</v>
      </c>
      <c r="Q52" s="170"/>
      <c r="R52" s="170">
        <v>2</v>
      </c>
      <c r="S52" s="163" t="s">
        <v>207</v>
      </c>
      <c r="T52" s="169"/>
      <c r="U52" s="170"/>
      <c r="V52" s="170"/>
      <c r="W52" s="171"/>
      <c r="X52" s="169"/>
      <c r="Y52" s="170"/>
      <c r="Z52" s="170"/>
      <c r="AA52" s="172"/>
      <c r="AB52" s="106">
        <f t="shared" si="10"/>
        <v>8</v>
      </c>
      <c r="AC52" s="10" t="str">
        <f t="shared" si="11"/>
        <v/>
      </c>
      <c r="AD52" s="10">
        <f t="shared" si="12"/>
        <v>2</v>
      </c>
      <c r="AE52" s="12" t="s">
        <v>47</v>
      </c>
    </row>
    <row r="53" spans="1:31" ht="15.75" customHeight="1" x14ac:dyDescent="0.3">
      <c r="A53" s="160" t="s">
        <v>138</v>
      </c>
      <c r="B53" s="147" t="s">
        <v>146</v>
      </c>
      <c r="C53" s="161" t="s">
        <v>106</v>
      </c>
      <c r="D53" s="169"/>
      <c r="E53" s="170"/>
      <c r="F53" s="170"/>
      <c r="G53" s="163"/>
      <c r="H53" s="169"/>
      <c r="I53" s="170"/>
      <c r="J53" s="170"/>
      <c r="K53" s="163"/>
      <c r="L53" s="169"/>
      <c r="M53" s="170"/>
      <c r="N53" s="170"/>
      <c r="O53" s="163"/>
      <c r="P53" s="169">
        <v>4</v>
      </c>
      <c r="Q53" s="170"/>
      <c r="R53" s="170">
        <v>2</v>
      </c>
      <c r="S53" s="163" t="s">
        <v>207</v>
      </c>
      <c r="T53" s="169"/>
      <c r="U53" s="170"/>
      <c r="V53" s="170"/>
      <c r="W53" s="171"/>
      <c r="X53" s="169"/>
      <c r="Y53" s="170"/>
      <c r="Z53" s="170"/>
      <c r="AA53" s="172"/>
      <c r="AB53" s="106">
        <f t="shared" si="3"/>
        <v>4</v>
      </c>
      <c r="AC53" s="10" t="str">
        <f t="shared" si="4"/>
        <v/>
      </c>
      <c r="AD53" s="10">
        <f t="shared" si="5"/>
        <v>2</v>
      </c>
      <c r="AE53" s="12" t="s">
        <v>47</v>
      </c>
    </row>
    <row r="54" spans="1:31" ht="15.75" customHeight="1" x14ac:dyDescent="0.3">
      <c r="A54" s="160" t="s">
        <v>139</v>
      </c>
      <c r="B54" s="147" t="s">
        <v>147</v>
      </c>
      <c r="C54" s="161" t="s">
        <v>107</v>
      </c>
      <c r="D54" s="169"/>
      <c r="E54" s="170"/>
      <c r="F54" s="170"/>
      <c r="G54" s="163"/>
      <c r="H54" s="169"/>
      <c r="I54" s="170"/>
      <c r="J54" s="170"/>
      <c r="K54" s="163"/>
      <c r="L54" s="169">
        <v>4</v>
      </c>
      <c r="M54" s="170">
        <v>2</v>
      </c>
      <c r="N54" s="170">
        <v>4</v>
      </c>
      <c r="O54" s="163" t="s">
        <v>205</v>
      </c>
      <c r="P54" s="169"/>
      <c r="Q54" s="170"/>
      <c r="R54" s="170"/>
      <c r="S54" s="163"/>
      <c r="T54" s="169"/>
      <c r="U54" s="170"/>
      <c r="V54" s="170"/>
      <c r="W54" s="171"/>
      <c r="X54" s="169"/>
      <c r="Y54" s="170"/>
      <c r="Z54" s="170"/>
      <c r="AA54" s="172"/>
      <c r="AB54" s="106">
        <f t="shared" si="3"/>
        <v>4</v>
      </c>
      <c r="AC54" s="10">
        <f t="shared" si="4"/>
        <v>2</v>
      </c>
      <c r="AD54" s="10">
        <f t="shared" si="5"/>
        <v>4</v>
      </c>
      <c r="AE54" s="12" t="s">
        <v>47</v>
      </c>
    </row>
    <row r="55" spans="1:31" ht="15.75" customHeight="1" x14ac:dyDescent="0.3">
      <c r="A55" s="160" t="s">
        <v>140</v>
      </c>
      <c r="B55" s="147" t="s">
        <v>147</v>
      </c>
      <c r="C55" s="161" t="s">
        <v>108</v>
      </c>
      <c r="D55" s="169"/>
      <c r="E55" s="170"/>
      <c r="F55" s="170"/>
      <c r="G55" s="163"/>
      <c r="H55" s="169"/>
      <c r="I55" s="170"/>
      <c r="J55" s="170"/>
      <c r="K55" s="163"/>
      <c r="L55" s="169"/>
      <c r="M55" s="170"/>
      <c r="N55" s="170"/>
      <c r="O55" s="163"/>
      <c r="P55" s="169">
        <v>4</v>
      </c>
      <c r="Q55" s="170">
        <v>2</v>
      </c>
      <c r="R55" s="170">
        <v>2</v>
      </c>
      <c r="S55" s="163" t="s">
        <v>205</v>
      </c>
      <c r="T55" s="169"/>
      <c r="U55" s="170"/>
      <c r="V55" s="170"/>
      <c r="W55" s="171"/>
      <c r="X55" s="169"/>
      <c r="Y55" s="170"/>
      <c r="Z55" s="170"/>
      <c r="AA55" s="172"/>
      <c r="AB55" s="106">
        <f t="shared" si="3"/>
        <v>4</v>
      </c>
      <c r="AC55" s="10">
        <f t="shared" si="4"/>
        <v>2</v>
      </c>
      <c r="AD55" s="10">
        <f t="shared" si="5"/>
        <v>2</v>
      </c>
      <c r="AE55" s="12" t="s">
        <v>47</v>
      </c>
    </row>
    <row r="56" spans="1:31" ht="15.75" customHeight="1" x14ac:dyDescent="0.3">
      <c r="A56" s="160" t="s">
        <v>141</v>
      </c>
      <c r="B56" s="147" t="s">
        <v>147</v>
      </c>
      <c r="C56" s="161" t="s">
        <v>109</v>
      </c>
      <c r="D56" s="169"/>
      <c r="E56" s="170"/>
      <c r="F56" s="170"/>
      <c r="G56" s="163"/>
      <c r="H56" s="169"/>
      <c r="I56" s="170"/>
      <c r="J56" s="170"/>
      <c r="K56" s="163"/>
      <c r="L56" s="169"/>
      <c r="M56" s="170"/>
      <c r="N56" s="170"/>
      <c r="O56" s="163"/>
      <c r="P56" s="169">
        <v>8</v>
      </c>
      <c r="Q56" s="170"/>
      <c r="R56" s="170">
        <v>2</v>
      </c>
      <c r="S56" s="163" t="s">
        <v>207</v>
      </c>
      <c r="T56" s="169"/>
      <c r="U56" s="170"/>
      <c r="V56" s="170"/>
      <c r="W56" s="171"/>
      <c r="X56" s="169"/>
      <c r="Y56" s="170"/>
      <c r="Z56" s="170"/>
      <c r="AA56" s="172"/>
      <c r="AB56" s="106">
        <f t="shared" si="3"/>
        <v>8</v>
      </c>
      <c r="AC56" s="10" t="str">
        <f t="shared" si="4"/>
        <v/>
      </c>
      <c r="AD56" s="10">
        <f t="shared" si="5"/>
        <v>2</v>
      </c>
      <c r="AE56" s="12" t="s">
        <v>47</v>
      </c>
    </row>
    <row r="57" spans="1:31" ht="15.75" customHeight="1" x14ac:dyDescent="0.3">
      <c r="A57" s="160" t="s">
        <v>142</v>
      </c>
      <c r="B57" s="147" t="s">
        <v>147</v>
      </c>
      <c r="C57" s="161" t="s">
        <v>110</v>
      </c>
      <c r="D57" s="169"/>
      <c r="E57" s="170"/>
      <c r="F57" s="170"/>
      <c r="G57" s="163"/>
      <c r="H57" s="169"/>
      <c r="I57" s="170"/>
      <c r="J57" s="170"/>
      <c r="K57" s="163"/>
      <c r="L57" s="169"/>
      <c r="M57" s="170"/>
      <c r="N57" s="170"/>
      <c r="O57" s="163"/>
      <c r="P57" s="169">
        <v>4</v>
      </c>
      <c r="Q57" s="170"/>
      <c r="R57" s="170">
        <v>2</v>
      </c>
      <c r="S57" s="163" t="s">
        <v>207</v>
      </c>
      <c r="T57" s="169"/>
      <c r="U57" s="170"/>
      <c r="V57" s="170"/>
      <c r="W57" s="171"/>
      <c r="X57" s="169"/>
      <c r="Y57" s="170"/>
      <c r="Z57" s="170"/>
      <c r="AA57" s="172"/>
      <c r="AB57" s="106">
        <f t="shared" si="3"/>
        <v>4</v>
      </c>
      <c r="AC57" s="10" t="str">
        <f t="shared" si="4"/>
        <v/>
      </c>
      <c r="AD57" s="10">
        <f t="shared" si="5"/>
        <v>2</v>
      </c>
      <c r="AE57" s="12" t="s">
        <v>47</v>
      </c>
    </row>
    <row r="58" spans="1:31" ht="15.75" customHeight="1" x14ac:dyDescent="0.3">
      <c r="A58" s="160"/>
      <c r="B58" s="147" t="s">
        <v>54</v>
      </c>
      <c r="C58" s="161" t="s">
        <v>111</v>
      </c>
      <c r="D58" s="169"/>
      <c r="E58" s="170"/>
      <c r="F58" s="170"/>
      <c r="G58" s="163"/>
      <c r="H58" s="169"/>
      <c r="I58" s="170"/>
      <c r="J58" s="170"/>
      <c r="K58" s="163"/>
      <c r="L58" s="169"/>
      <c r="M58" s="170"/>
      <c r="N58" s="170"/>
      <c r="O58" s="163"/>
      <c r="P58" s="169"/>
      <c r="Q58" s="170"/>
      <c r="R58" s="170"/>
      <c r="S58" s="163"/>
      <c r="T58" s="173"/>
      <c r="U58" s="170"/>
      <c r="V58" s="170"/>
      <c r="W58" s="171"/>
      <c r="X58" s="169"/>
      <c r="Y58" s="170"/>
      <c r="Z58" s="170"/>
      <c r="AA58" s="172"/>
      <c r="AB58" s="106" t="str">
        <f t="shared" si="3"/>
        <v/>
      </c>
      <c r="AC58" s="10" t="str">
        <f t="shared" si="4"/>
        <v/>
      </c>
      <c r="AD58" s="10">
        <v>6</v>
      </c>
      <c r="AE58" s="12" t="s">
        <v>47</v>
      </c>
    </row>
    <row r="59" spans="1:31" ht="15.75" customHeight="1" x14ac:dyDescent="0.3">
      <c r="A59" s="160" t="s">
        <v>300</v>
      </c>
      <c r="B59" s="147" t="s">
        <v>0</v>
      </c>
      <c r="C59" s="161" t="s">
        <v>288</v>
      </c>
      <c r="D59" s="169"/>
      <c r="E59" s="170"/>
      <c r="F59" s="170"/>
      <c r="G59" s="163"/>
      <c r="H59" s="169"/>
      <c r="I59" s="170"/>
      <c r="J59" s="170"/>
      <c r="K59" s="163"/>
      <c r="L59" s="169"/>
      <c r="M59" s="170"/>
      <c r="N59" s="170"/>
      <c r="O59" s="163"/>
      <c r="P59" s="169"/>
      <c r="Q59" s="170"/>
      <c r="R59" s="170">
        <v>12</v>
      </c>
      <c r="S59" s="163"/>
      <c r="T59" s="173"/>
      <c r="U59" s="170"/>
      <c r="V59" s="170"/>
      <c r="W59" s="171"/>
      <c r="X59" s="169"/>
      <c r="Y59" s="170"/>
      <c r="Z59" s="170"/>
      <c r="AA59" s="172"/>
      <c r="AB59" s="106" t="str">
        <f t="shared" si="3"/>
        <v/>
      </c>
      <c r="AC59" s="10" t="str">
        <f t="shared" si="4"/>
        <v/>
      </c>
      <c r="AD59" s="10">
        <f t="shared" si="5"/>
        <v>12</v>
      </c>
      <c r="AE59" s="12" t="s">
        <v>47</v>
      </c>
    </row>
    <row r="60" spans="1:31" ht="15.75" customHeight="1" x14ac:dyDescent="0.3">
      <c r="A60" s="174"/>
      <c r="B60" s="148"/>
      <c r="C60" s="175"/>
      <c r="D60" s="169"/>
      <c r="E60" s="170"/>
      <c r="F60" s="170"/>
      <c r="G60" s="166"/>
      <c r="H60" s="169"/>
      <c r="I60" s="170"/>
      <c r="J60" s="170"/>
      <c r="K60" s="166"/>
      <c r="L60" s="169"/>
      <c r="M60" s="170"/>
      <c r="N60" s="170"/>
      <c r="O60" s="166"/>
      <c r="P60" s="169"/>
      <c r="Q60" s="170"/>
      <c r="R60" s="170"/>
      <c r="S60" s="166"/>
      <c r="T60" s="173"/>
      <c r="U60" s="170"/>
      <c r="V60" s="170"/>
      <c r="W60" s="171"/>
      <c r="X60" s="169"/>
      <c r="Y60" s="170"/>
      <c r="Z60" s="170"/>
      <c r="AA60" s="172"/>
      <c r="AB60" s="106" t="str">
        <f t="shared" si="3"/>
        <v/>
      </c>
      <c r="AC60" s="10" t="str">
        <f t="shared" si="4"/>
        <v/>
      </c>
      <c r="AD60" s="10" t="str">
        <f t="shared" si="5"/>
        <v/>
      </c>
      <c r="AE60" s="12" t="s">
        <v>47</v>
      </c>
    </row>
    <row r="61" spans="1:31" s="159" customFormat="1" ht="15.75" customHeight="1" thickBot="1" x14ac:dyDescent="0.35">
      <c r="A61" s="133"/>
      <c r="B61" s="14"/>
      <c r="C61" s="8" t="s">
        <v>29</v>
      </c>
      <c r="D61" s="21">
        <f>SUM(D22:D60)</f>
        <v>14</v>
      </c>
      <c r="E61" s="17">
        <f>SUM(E22:E60)</f>
        <v>2</v>
      </c>
      <c r="F61" s="17">
        <f>SUM(F22:F60)</f>
        <v>5</v>
      </c>
      <c r="G61" s="22" t="s">
        <v>47</v>
      </c>
      <c r="H61" s="23">
        <f>SUM(H22:H60)</f>
        <v>58</v>
      </c>
      <c r="I61" s="17">
        <f>SUM(I22:I60)</f>
        <v>2</v>
      </c>
      <c r="J61" s="17">
        <f>SUM(J22:J60)</f>
        <v>12</v>
      </c>
      <c r="K61" s="22" t="s">
        <v>47</v>
      </c>
      <c r="L61" s="16">
        <f>SUM(L22:L38)</f>
        <v>55</v>
      </c>
      <c r="M61" s="17">
        <f>SUM(M22:M38)</f>
        <v>36</v>
      </c>
      <c r="N61" s="17">
        <f>SUM(N22:N41)+N58</f>
        <v>23</v>
      </c>
      <c r="O61" s="22" t="s">
        <v>47</v>
      </c>
      <c r="P61" s="155">
        <f>SUM(P22:P42)</f>
        <v>64</v>
      </c>
      <c r="Q61" s="17">
        <f>SUM(Q22:Q42)</f>
        <v>48</v>
      </c>
      <c r="R61" s="17">
        <f>SUM(R22:R41)+R58+R59</f>
        <v>28</v>
      </c>
      <c r="S61" s="22" t="s">
        <v>47</v>
      </c>
      <c r="T61" s="23">
        <f>SUM(T22:T60)</f>
        <v>0</v>
      </c>
      <c r="U61" s="17">
        <f>SUM(U22:U60)</f>
        <v>0</v>
      </c>
      <c r="V61" s="17">
        <f>SUM(V22:V60)</f>
        <v>0</v>
      </c>
      <c r="W61" s="22" t="s">
        <v>47</v>
      </c>
      <c r="X61" s="21">
        <f>SUM(X22:X60)</f>
        <v>0</v>
      </c>
      <c r="Y61" s="17">
        <f>SUM(Y22:Y60)</f>
        <v>0</v>
      </c>
      <c r="Z61" s="17">
        <f>SUM(Z22:Z60)</f>
        <v>0</v>
      </c>
      <c r="AA61" s="24" t="s">
        <v>47</v>
      </c>
      <c r="AB61" s="156">
        <f>SUM(AB22:AB41)</f>
        <v>191</v>
      </c>
      <c r="AC61" s="17">
        <f>SUM(AC22:AC41)</f>
        <v>88</v>
      </c>
      <c r="AD61" s="17">
        <f>SUM(AD22:AD41)+AD58+AD59</f>
        <v>74</v>
      </c>
      <c r="AE61" s="22" t="s">
        <v>47</v>
      </c>
    </row>
    <row r="62" spans="1:31" s="159" customFormat="1" ht="15.75" customHeight="1" thickBot="1" x14ac:dyDescent="0.35">
      <c r="A62" s="134"/>
      <c r="B62" s="74"/>
      <c r="C62" s="51" t="s">
        <v>27</v>
      </c>
      <c r="D62" s="52">
        <f>D20+D61</f>
        <v>50</v>
      </c>
      <c r="E62" s="53">
        <f>E20+E61</f>
        <v>6</v>
      </c>
      <c r="F62" s="53">
        <f>F20+F61</f>
        <v>18</v>
      </c>
      <c r="G62" s="54" t="s">
        <v>47</v>
      </c>
      <c r="H62" s="55">
        <f>H20+H61</f>
        <v>73</v>
      </c>
      <c r="I62" s="53">
        <f>I20+I61</f>
        <v>17</v>
      </c>
      <c r="J62" s="53">
        <f>J20+J61</f>
        <v>22</v>
      </c>
      <c r="K62" s="54" t="s">
        <v>47</v>
      </c>
      <c r="L62" s="52">
        <f>L20+L61</f>
        <v>55</v>
      </c>
      <c r="M62" s="53">
        <f>M20+M61</f>
        <v>36</v>
      </c>
      <c r="N62" s="53">
        <f>N20+N61</f>
        <v>23</v>
      </c>
      <c r="O62" s="54" t="s">
        <v>47</v>
      </c>
      <c r="P62" s="55">
        <f>P20+P61</f>
        <v>64</v>
      </c>
      <c r="Q62" s="53">
        <f>Q20+Q61</f>
        <v>48</v>
      </c>
      <c r="R62" s="53">
        <f>R20+R61</f>
        <v>28</v>
      </c>
      <c r="S62" s="54" t="s">
        <v>47</v>
      </c>
      <c r="T62" s="55">
        <f>T20+T61</f>
        <v>0</v>
      </c>
      <c r="U62" s="53">
        <f>U20+U61</f>
        <v>0</v>
      </c>
      <c r="V62" s="53">
        <f>V20+V61</f>
        <v>0</v>
      </c>
      <c r="W62" s="54" t="s">
        <v>47</v>
      </c>
      <c r="X62" s="52">
        <f>X20+X61</f>
        <v>0</v>
      </c>
      <c r="Y62" s="53">
        <f>Y20+Y61</f>
        <v>0</v>
      </c>
      <c r="Z62" s="53">
        <f>Z20+Z61</f>
        <v>0</v>
      </c>
      <c r="AA62" s="111" t="s">
        <v>47</v>
      </c>
      <c r="AB62" s="143">
        <f>AB20+AB61</f>
        <v>242</v>
      </c>
      <c r="AC62" s="53">
        <f>AC20+AC61</f>
        <v>107</v>
      </c>
      <c r="AD62" s="53">
        <f>AD20+AD61</f>
        <v>97</v>
      </c>
      <c r="AE62" s="54" t="s">
        <v>47</v>
      </c>
    </row>
    <row r="63" spans="1:31" s="159" customFormat="1" ht="9.9499999999999993" customHeight="1" thickBot="1" x14ac:dyDescent="0.35">
      <c r="A63" s="276"/>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144"/>
      <c r="AC63" s="145"/>
      <c r="AD63" s="145"/>
      <c r="AE63" s="146"/>
    </row>
    <row r="64" spans="1:31" ht="15.75" customHeight="1" x14ac:dyDescent="0.3">
      <c r="A64" s="25" t="s">
        <v>56</v>
      </c>
      <c r="B64" s="26"/>
      <c r="C64" s="27" t="s">
        <v>7</v>
      </c>
      <c r="D64" s="331"/>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176"/>
      <c r="AC64" s="177"/>
      <c r="AD64" s="177"/>
      <c r="AE64" s="178"/>
    </row>
    <row r="65" spans="1:31" ht="15.75" customHeight="1" x14ac:dyDescent="0.3">
      <c r="A65" s="174" t="s">
        <v>280</v>
      </c>
      <c r="B65" s="147" t="s">
        <v>0</v>
      </c>
      <c r="C65" s="179" t="s">
        <v>148</v>
      </c>
      <c r="D65" s="169"/>
      <c r="E65" s="170"/>
      <c r="F65" s="19" t="s">
        <v>47</v>
      </c>
      <c r="G65" s="171"/>
      <c r="H65" s="169"/>
      <c r="I65" s="170"/>
      <c r="J65" s="19" t="s">
        <v>47</v>
      </c>
      <c r="K65" s="171"/>
      <c r="L65" s="169"/>
      <c r="M65" s="170"/>
      <c r="N65" s="19" t="s">
        <v>47</v>
      </c>
      <c r="O65" s="171"/>
      <c r="P65" s="169">
        <v>4</v>
      </c>
      <c r="Q65" s="170"/>
      <c r="R65" s="19" t="s">
        <v>47</v>
      </c>
      <c r="S65" s="171"/>
      <c r="T65" s="169"/>
      <c r="U65" s="170"/>
      <c r="V65" s="19" t="s">
        <v>47</v>
      </c>
      <c r="W65" s="171"/>
      <c r="X65" s="169"/>
      <c r="Y65" s="170"/>
      <c r="Z65" s="19" t="s">
        <v>47</v>
      </c>
      <c r="AA65" s="172"/>
      <c r="AB65" s="106">
        <f t="shared" ref="AB65:AB72" si="13">IF(D65+H65+L65+P65+T65+X65=0,"",D65+H65+L65+P65+T65+X65)</f>
        <v>4</v>
      </c>
      <c r="AC65" s="10" t="str">
        <f t="shared" ref="AC65:AC72" si="14">IF(E65+I65+M65+Q65+U65+Y65=0,"",E65+I65+M65+Q65+U65+Y65)</f>
        <v/>
      </c>
      <c r="AD65" s="19" t="s">
        <v>47</v>
      </c>
      <c r="AE65" s="12" t="s">
        <v>47</v>
      </c>
    </row>
    <row r="66" spans="1:31" ht="15.75" customHeight="1" x14ac:dyDescent="0.3">
      <c r="A66" s="174" t="s">
        <v>150</v>
      </c>
      <c r="B66" s="147" t="s">
        <v>151</v>
      </c>
      <c r="C66" s="179" t="s">
        <v>256</v>
      </c>
      <c r="D66" s="169"/>
      <c r="E66" s="170"/>
      <c r="F66" s="19" t="s">
        <v>47</v>
      </c>
      <c r="G66" s="171"/>
      <c r="H66" s="169"/>
      <c r="I66" s="170"/>
      <c r="J66" s="19" t="s">
        <v>47</v>
      </c>
      <c r="K66" s="171"/>
      <c r="L66" s="169"/>
      <c r="M66" s="170"/>
      <c r="N66" s="19" t="s">
        <v>47</v>
      </c>
      <c r="O66" s="171"/>
      <c r="P66" s="169"/>
      <c r="Q66" s="170"/>
      <c r="R66" s="19" t="s">
        <v>47</v>
      </c>
      <c r="S66" s="171"/>
      <c r="T66" s="169"/>
      <c r="U66" s="170"/>
      <c r="V66" s="19" t="s">
        <v>47</v>
      </c>
      <c r="W66" s="171"/>
      <c r="X66" s="169"/>
      <c r="Y66" s="170"/>
      <c r="Z66" s="19" t="s">
        <v>47</v>
      </c>
      <c r="AA66" s="172"/>
      <c r="AB66" s="106" t="str">
        <f t="shared" si="13"/>
        <v/>
      </c>
      <c r="AC66" s="10" t="str">
        <f t="shared" si="14"/>
        <v/>
      </c>
      <c r="AD66" s="19" t="s">
        <v>47</v>
      </c>
      <c r="AE66" s="12" t="s">
        <v>47</v>
      </c>
    </row>
    <row r="67" spans="1:31" ht="15.75" customHeight="1" x14ac:dyDescent="0.3">
      <c r="A67" s="174" t="s">
        <v>152</v>
      </c>
      <c r="B67" s="147" t="s">
        <v>151</v>
      </c>
      <c r="C67" s="179" t="s">
        <v>257</v>
      </c>
      <c r="D67" s="169"/>
      <c r="E67" s="170"/>
      <c r="F67" s="19" t="s">
        <v>47</v>
      </c>
      <c r="G67" s="171"/>
      <c r="H67" s="169"/>
      <c r="I67" s="170"/>
      <c r="J67" s="19" t="s">
        <v>47</v>
      </c>
      <c r="K67" s="171"/>
      <c r="L67" s="169"/>
      <c r="M67" s="170"/>
      <c r="N67" s="19" t="s">
        <v>47</v>
      </c>
      <c r="O67" s="171"/>
      <c r="P67" s="169"/>
      <c r="Q67" s="170"/>
      <c r="R67" s="19" t="s">
        <v>47</v>
      </c>
      <c r="S67" s="171"/>
      <c r="T67" s="169"/>
      <c r="U67" s="170"/>
      <c r="V67" s="19" t="s">
        <v>47</v>
      </c>
      <c r="W67" s="171"/>
      <c r="X67" s="169"/>
      <c r="Y67" s="170"/>
      <c r="Z67" s="19" t="s">
        <v>47</v>
      </c>
      <c r="AA67" s="172"/>
      <c r="AB67" s="106" t="str">
        <f t="shared" si="13"/>
        <v/>
      </c>
      <c r="AC67" s="10" t="str">
        <f t="shared" si="14"/>
        <v/>
      </c>
      <c r="AD67" s="19" t="s">
        <v>47</v>
      </c>
      <c r="AE67" s="12" t="s">
        <v>47</v>
      </c>
    </row>
    <row r="68" spans="1:31" ht="15.75" customHeight="1" x14ac:dyDescent="0.3">
      <c r="A68" s="174" t="s">
        <v>153</v>
      </c>
      <c r="B68" s="147" t="s">
        <v>151</v>
      </c>
      <c r="C68" s="180" t="s">
        <v>258</v>
      </c>
      <c r="D68" s="169"/>
      <c r="E68" s="170"/>
      <c r="F68" s="19" t="s">
        <v>47</v>
      </c>
      <c r="G68" s="171"/>
      <c r="H68" s="169"/>
      <c r="I68" s="170"/>
      <c r="J68" s="19" t="s">
        <v>47</v>
      </c>
      <c r="K68" s="171"/>
      <c r="L68" s="169"/>
      <c r="M68" s="170"/>
      <c r="N68" s="19" t="s">
        <v>47</v>
      </c>
      <c r="O68" s="171"/>
      <c r="P68" s="169"/>
      <c r="Q68" s="170"/>
      <c r="R68" s="19" t="s">
        <v>47</v>
      </c>
      <c r="S68" s="171"/>
      <c r="T68" s="169"/>
      <c r="U68" s="170"/>
      <c r="V68" s="19" t="s">
        <v>47</v>
      </c>
      <c r="W68" s="171"/>
      <c r="X68" s="169"/>
      <c r="Y68" s="170"/>
      <c r="Z68" s="19" t="s">
        <v>47</v>
      </c>
      <c r="AA68" s="172"/>
      <c r="AB68" s="106" t="str">
        <f t="shared" si="13"/>
        <v/>
      </c>
      <c r="AC68" s="10" t="str">
        <f t="shared" si="14"/>
        <v/>
      </c>
      <c r="AD68" s="19" t="s">
        <v>47</v>
      </c>
      <c r="AE68" s="12" t="s">
        <v>47</v>
      </c>
    </row>
    <row r="69" spans="1:31" ht="15.75" customHeight="1" x14ac:dyDescent="0.3">
      <c r="A69" s="174" t="s">
        <v>154</v>
      </c>
      <c r="B69" s="147" t="s">
        <v>151</v>
      </c>
      <c r="C69" s="179" t="s">
        <v>259</v>
      </c>
      <c r="D69" s="169"/>
      <c r="E69" s="170"/>
      <c r="F69" s="19" t="s">
        <v>47</v>
      </c>
      <c r="G69" s="171"/>
      <c r="H69" s="169"/>
      <c r="I69" s="170"/>
      <c r="J69" s="19" t="s">
        <v>47</v>
      </c>
      <c r="K69" s="171"/>
      <c r="L69" s="169"/>
      <c r="M69" s="170"/>
      <c r="N69" s="19" t="s">
        <v>47</v>
      </c>
      <c r="O69" s="171"/>
      <c r="P69" s="169"/>
      <c r="Q69" s="170"/>
      <c r="R69" s="19" t="s">
        <v>47</v>
      </c>
      <c r="S69" s="171"/>
      <c r="T69" s="169"/>
      <c r="U69" s="170"/>
      <c r="V69" s="19" t="s">
        <v>47</v>
      </c>
      <c r="W69" s="171"/>
      <c r="X69" s="169"/>
      <c r="Y69" s="170"/>
      <c r="Z69" s="19" t="s">
        <v>47</v>
      </c>
      <c r="AA69" s="172"/>
      <c r="AB69" s="106" t="str">
        <f t="shared" si="13"/>
        <v/>
      </c>
      <c r="AC69" s="10" t="str">
        <f t="shared" si="14"/>
        <v/>
      </c>
      <c r="AD69" s="19" t="s">
        <v>47</v>
      </c>
      <c r="AE69" s="12" t="s">
        <v>47</v>
      </c>
    </row>
    <row r="70" spans="1:31" ht="15.75" customHeight="1" thickBot="1" x14ac:dyDescent="0.35">
      <c r="A70" s="174"/>
      <c r="B70" s="181"/>
      <c r="C70" s="182"/>
      <c r="D70" s="169"/>
      <c r="E70" s="170"/>
      <c r="F70" s="20" t="s">
        <v>47</v>
      </c>
      <c r="G70" s="171"/>
      <c r="H70" s="169"/>
      <c r="I70" s="170"/>
      <c r="J70" s="20" t="s">
        <v>47</v>
      </c>
      <c r="K70" s="171"/>
      <c r="L70" s="169"/>
      <c r="M70" s="170"/>
      <c r="N70" s="20" t="s">
        <v>47</v>
      </c>
      <c r="O70" s="171"/>
      <c r="P70" s="169"/>
      <c r="Q70" s="170"/>
      <c r="R70" s="20" t="s">
        <v>47</v>
      </c>
      <c r="S70" s="171"/>
      <c r="T70" s="169"/>
      <c r="U70" s="170"/>
      <c r="V70" s="20" t="s">
        <v>47</v>
      </c>
      <c r="W70" s="171"/>
      <c r="X70" s="169"/>
      <c r="Y70" s="170"/>
      <c r="Z70" s="20" t="s">
        <v>47</v>
      </c>
      <c r="AA70" s="172"/>
      <c r="AB70" s="108" t="str">
        <f t="shared" si="13"/>
        <v/>
      </c>
      <c r="AC70" s="71" t="str">
        <f t="shared" si="14"/>
        <v/>
      </c>
      <c r="AD70" s="20" t="s">
        <v>47</v>
      </c>
      <c r="AE70" s="85" t="s">
        <v>47</v>
      </c>
    </row>
    <row r="71" spans="1:31" ht="15.75" customHeight="1" thickBot="1" x14ac:dyDescent="0.35">
      <c r="A71" s="135"/>
      <c r="B71" s="30"/>
      <c r="C71" s="149" t="s">
        <v>30</v>
      </c>
      <c r="D71" s="31">
        <f>SUM(D65:D70)</f>
        <v>0</v>
      </c>
      <c r="E71" s="32">
        <f>SUM(E65:E70)</f>
        <v>0</v>
      </c>
      <c r="F71" s="139" t="s">
        <v>47</v>
      </c>
      <c r="G71" s="36" t="s">
        <v>47</v>
      </c>
      <c r="H71" s="31">
        <f>SUM(H65:H70)</f>
        <v>0</v>
      </c>
      <c r="I71" s="32">
        <f>SUM(I65:I70)</f>
        <v>0</v>
      </c>
      <c r="J71" s="139" t="s">
        <v>47</v>
      </c>
      <c r="K71" s="34" t="s">
        <v>47</v>
      </c>
      <c r="L71" s="35">
        <f>SUM(L65:L70)</f>
        <v>0</v>
      </c>
      <c r="M71" s="32">
        <f>SUM(M65:M70)</f>
        <v>0</v>
      </c>
      <c r="N71" s="139" t="s">
        <v>47</v>
      </c>
      <c r="O71" s="36" t="s">
        <v>47</v>
      </c>
      <c r="P71" s="31">
        <f>SUM(P65:P70)</f>
        <v>4</v>
      </c>
      <c r="Q71" s="32">
        <f>SUM(Q65:Q70)</f>
        <v>0</v>
      </c>
      <c r="R71" s="139" t="s">
        <v>47</v>
      </c>
      <c r="S71" s="34" t="s">
        <v>47</v>
      </c>
      <c r="T71" s="35">
        <f>SUM(T65:T70)</f>
        <v>0</v>
      </c>
      <c r="U71" s="32">
        <f>SUM(U65:U70)</f>
        <v>0</v>
      </c>
      <c r="V71" s="139" t="s">
        <v>47</v>
      </c>
      <c r="W71" s="139" t="s">
        <v>47</v>
      </c>
      <c r="X71" s="32">
        <f>SUM(X65:X70)</f>
        <v>0</v>
      </c>
      <c r="Y71" s="32">
        <f>SUM(Y65:Y70)</f>
        <v>0</v>
      </c>
      <c r="Z71" s="139" t="s">
        <v>47</v>
      </c>
      <c r="AA71" s="139" t="s">
        <v>47</v>
      </c>
      <c r="AB71" s="140">
        <f t="shared" si="13"/>
        <v>4</v>
      </c>
      <c r="AC71" s="140" t="str">
        <f t="shared" si="14"/>
        <v/>
      </c>
      <c r="AD71" s="139" t="s">
        <v>47</v>
      </c>
      <c r="AE71" s="89" t="s">
        <v>47</v>
      </c>
    </row>
    <row r="72" spans="1:31" ht="15.75" customHeight="1" thickBot="1" x14ac:dyDescent="0.35">
      <c r="A72" s="136"/>
      <c r="B72" s="28"/>
      <c r="C72" s="61" t="s">
        <v>24</v>
      </c>
      <c r="D72" s="62">
        <f>D62+D71</f>
        <v>50</v>
      </c>
      <c r="E72" s="63">
        <f>E62+E71</f>
        <v>6</v>
      </c>
      <c r="F72" s="141" t="s">
        <v>47</v>
      </c>
      <c r="G72" s="67" t="s">
        <v>47</v>
      </c>
      <c r="H72" s="62">
        <f>H62+H71</f>
        <v>73</v>
      </c>
      <c r="I72" s="63">
        <f>I62+I71</f>
        <v>17</v>
      </c>
      <c r="J72" s="141" t="s">
        <v>47</v>
      </c>
      <c r="K72" s="65" t="s">
        <v>47</v>
      </c>
      <c r="L72" s="66">
        <f>L62+L71</f>
        <v>55</v>
      </c>
      <c r="M72" s="63">
        <f>M62+M71</f>
        <v>36</v>
      </c>
      <c r="N72" s="141" t="s">
        <v>47</v>
      </c>
      <c r="O72" s="67" t="s">
        <v>47</v>
      </c>
      <c r="P72" s="62">
        <f>P62+P71</f>
        <v>68</v>
      </c>
      <c r="Q72" s="63">
        <f>Q62+Q71</f>
        <v>48</v>
      </c>
      <c r="R72" s="141" t="s">
        <v>47</v>
      </c>
      <c r="S72" s="65" t="s">
        <v>47</v>
      </c>
      <c r="T72" s="66">
        <f>T62+T71</f>
        <v>0</v>
      </c>
      <c r="U72" s="63">
        <f>U62+U71</f>
        <v>0</v>
      </c>
      <c r="V72" s="141" t="s">
        <v>47</v>
      </c>
      <c r="W72" s="141" t="s">
        <v>47</v>
      </c>
      <c r="X72" s="63">
        <f>X62+X71</f>
        <v>0</v>
      </c>
      <c r="Y72" s="63">
        <f>Y62+Y71</f>
        <v>0</v>
      </c>
      <c r="Z72" s="141" t="s">
        <v>47</v>
      </c>
      <c r="AA72" s="141" t="s">
        <v>47</v>
      </c>
      <c r="AB72" s="142">
        <f t="shared" si="13"/>
        <v>246</v>
      </c>
      <c r="AC72" s="142">
        <f t="shared" si="14"/>
        <v>107</v>
      </c>
      <c r="AD72" s="141" t="s">
        <v>47</v>
      </c>
      <c r="AE72" s="87" t="s">
        <v>47</v>
      </c>
    </row>
    <row r="73" spans="1:31" ht="15.75" customHeight="1" thickTop="1" thickBot="1" x14ac:dyDescent="0.35">
      <c r="A73" s="137" t="s">
        <v>57</v>
      </c>
      <c r="B73" s="115"/>
      <c r="C73" s="116" t="s">
        <v>8</v>
      </c>
      <c r="D73" s="283"/>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183"/>
      <c r="AC73" s="184"/>
      <c r="AD73" s="184"/>
      <c r="AE73" s="185"/>
    </row>
    <row r="74" spans="1:31" s="191" customFormat="1" ht="15.75" customHeight="1" x14ac:dyDescent="0.3">
      <c r="A74" s="186" t="s">
        <v>155</v>
      </c>
      <c r="B74" s="150" t="s">
        <v>54</v>
      </c>
      <c r="C74" s="187" t="s">
        <v>156</v>
      </c>
      <c r="D74" s="188"/>
      <c r="E74" s="189"/>
      <c r="F74" s="189"/>
      <c r="G74" s="190"/>
      <c r="H74" s="188">
        <v>6</v>
      </c>
      <c r="I74" s="189"/>
      <c r="J74" s="189">
        <v>2</v>
      </c>
      <c r="K74" s="190" t="s">
        <v>207</v>
      </c>
      <c r="L74" s="188"/>
      <c r="M74" s="189"/>
      <c r="N74" s="189"/>
      <c r="O74" s="190"/>
      <c r="P74" s="188"/>
      <c r="Q74" s="189"/>
      <c r="R74" s="189"/>
      <c r="S74" s="190"/>
      <c r="T74" s="188"/>
      <c r="U74" s="189"/>
      <c r="V74" s="189"/>
      <c r="W74" s="190"/>
      <c r="X74" s="188"/>
      <c r="Y74" s="189"/>
      <c r="Z74" s="189"/>
      <c r="AA74" s="190"/>
      <c r="AB74" s="106">
        <f t="shared" ref="AB74:AD87" si="15">IF(D74+H74+L74+P74+T74+X74=0,"",D74+H74+L74+P74+T74+X74)</f>
        <v>6</v>
      </c>
      <c r="AC74" s="86" t="str">
        <f t="shared" ref="AC74:AC80" si="16">IF(E74+I74+M74+Q74+U74+Y74=0,"",E74+I74+M74+Q74+U74+Y74)</f>
        <v/>
      </c>
      <c r="AD74" s="86">
        <f t="shared" ref="AD74:AD80" si="17">IF(F74+J74+N74+R74+V74+Z74=0,"",F74+J74+N74+R74+V74+Z74)</f>
        <v>2</v>
      </c>
      <c r="AE74" s="87" t="s">
        <v>47</v>
      </c>
    </row>
    <row r="75" spans="1:31" s="191" customFormat="1" ht="15.75" customHeight="1" x14ac:dyDescent="0.3">
      <c r="A75" s="160" t="s">
        <v>157</v>
      </c>
      <c r="B75" s="19" t="s">
        <v>54</v>
      </c>
      <c r="C75" s="192" t="s">
        <v>158</v>
      </c>
      <c r="D75" s="169"/>
      <c r="E75" s="170"/>
      <c r="F75" s="170"/>
      <c r="G75" s="193"/>
      <c r="H75" s="169"/>
      <c r="I75" s="170"/>
      <c r="J75" s="170"/>
      <c r="K75" s="193"/>
      <c r="L75" s="169">
        <v>6</v>
      </c>
      <c r="M75" s="170"/>
      <c r="N75" s="170">
        <v>2</v>
      </c>
      <c r="O75" s="193" t="s">
        <v>207</v>
      </c>
      <c r="P75" s="169"/>
      <c r="Q75" s="170"/>
      <c r="R75" s="170"/>
      <c r="S75" s="193"/>
      <c r="T75" s="169"/>
      <c r="U75" s="170"/>
      <c r="V75" s="170"/>
      <c r="W75" s="193"/>
      <c r="X75" s="169"/>
      <c r="Y75" s="170"/>
      <c r="Z75" s="170"/>
      <c r="AA75" s="193"/>
      <c r="AB75" s="106">
        <f t="shared" si="15"/>
        <v>6</v>
      </c>
      <c r="AC75" s="10" t="str">
        <f t="shared" si="16"/>
        <v/>
      </c>
      <c r="AD75" s="10">
        <f t="shared" si="17"/>
        <v>2</v>
      </c>
      <c r="AE75" s="12" t="s">
        <v>47</v>
      </c>
    </row>
    <row r="76" spans="1:31" s="191" customFormat="1" ht="15.75" customHeight="1" x14ac:dyDescent="0.3">
      <c r="A76" s="160" t="s">
        <v>159</v>
      </c>
      <c r="B76" s="19" t="s">
        <v>54</v>
      </c>
      <c r="C76" s="194" t="s">
        <v>160</v>
      </c>
      <c r="D76" s="169"/>
      <c r="E76" s="170"/>
      <c r="F76" s="170"/>
      <c r="G76" s="193"/>
      <c r="H76" s="169">
        <v>6</v>
      </c>
      <c r="I76" s="170"/>
      <c r="J76" s="170">
        <v>2</v>
      </c>
      <c r="K76" s="193" t="s">
        <v>207</v>
      </c>
      <c r="L76" s="169"/>
      <c r="M76" s="170"/>
      <c r="N76" s="170"/>
      <c r="O76" s="193"/>
      <c r="P76" s="169"/>
      <c r="Q76" s="170"/>
      <c r="R76" s="170"/>
      <c r="S76" s="193"/>
      <c r="T76" s="169"/>
      <c r="U76" s="170"/>
      <c r="V76" s="170"/>
      <c r="W76" s="193"/>
      <c r="X76" s="169"/>
      <c r="Y76" s="170"/>
      <c r="Z76" s="170"/>
      <c r="AA76" s="193"/>
      <c r="AB76" s="106">
        <f t="shared" si="15"/>
        <v>6</v>
      </c>
      <c r="AC76" s="10" t="str">
        <f t="shared" si="16"/>
        <v/>
      </c>
      <c r="AD76" s="10">
        <f t="shared" si="17"/>
        <v>2</v>
      </c>
      <c r="AE76" s="12" t="s">
        <v>47</v>
      </c>
    </row>
    <row r="77" spans="1:31" s="191" customFormat="1" ht="15.75" customHeight="1" x14ac:dyDescent="0.3">
      <c r="A77" s="160" t="s">
        <v>149</v>
      </c>
      <c r="B77" s="19" t="s">
        <v>54</v>
      </c>
      <c r="C77" s="161" t="s">
        <v>161</v>
      </c>
      <c r="D77" s="169"/>
      <c r="E77" s="170"/>
      <c r="F77" s="170"/>
      <c r="G77" s="193"/>
      <c r="H77" s="169"/>
      <c r="I77" s="170"/>
      <c r="J77" s="170"/>
      <c r="K77" s="193"/>
      <c r="L77" s="169">
        <v>6</v>
      </c>
      <c r="M77" s="170"/>
      <c r="N77" s="170">
        <v>2</v>
      </c>
      <c r="O77" s="193" t="s">
        <v>207</v>
      </c>
      <c r="P77" s="169"/>
      <c r="Q77" s="170"/>
      <c r="R77" s="170"/>
      <c r="S77" s="193"/>
      <c r="T77" s="169"/>
      <c r="U77" s="170"/>
      <c r="V77" s="170"/>
      <c r="W77" s="193"/>
      <c r="X77" s="169"/>
      <c r="Y77" s="170"/>
      <c r="Z77" s="170"/>
      <c r="AA77" s="193"/>
      <c r="AB77" s="106">
        <f t="shared" si="15"/>
        <v>6</v>
      </c>
      <c r="AC77" s="10" t="str">
        <f t="shared" si="16"/>
        <v/>
      </c>
      <c r="AD77" s="10">
        <f t="shared" si="17"/>
        <v>2</v>
      </c>
      <c r="AE77" s="12" t="s">
        <v>47</v>
      </c>
    </row>
    <row r="78" spans="1:31" s="191" customFormat="1" ht="15.75" customHeight="1" x14ac:dyDescent="0.3">
      <c r="A78" s="160" t="s">
        <v>162</v>
      </c>
      <c r="B78" s="19" t="s">
        <v>54</v>
      </c>
      <c r="C78" s="161" t="s">
        <v>163</v>
      </c>
      <c r="D78" s="169"/>
      <c r="E78" s="170"/>
      <c r="F78" s="170"/>
      <c r="G78" s="193"/>
      <c r="H78" s="169"/>
      <c r="I78" s="170"/>
      <c r="J78" s="170"/>
      <c r="K78" s="193"/>
      <c r="L78" s="169"/>
      <c r="M78" s="170"/>
      <c r="N78" s="170"/>
      <c r="O78" s="193"/>
      <c r="P78" s="169">
        <v>6</v>
      </c>
      <c r="Q78" s="170"/>
      <c r="R78" s="170">
        <v>2</v>
      </c>
      <c r="S78" s="193" t="s">
        <v>207</v>
      </c>
      <c r="T78" s="169"/>
      <c r="U78" s="170"/>
      <c r="V78" s="170"/>
      <c r="W78" s="193"/>
      <c r="X78" s="169"/>
      <c r="Y78" s="170"/>
      <c r="Z78" s="170"/>
      <c r="AA78" s="193"/>
      <c r="AB78" s="106">
        <f t="shared" si="15"/>
        <v>6</v>
      </c>
      <c r="AC78" s="10" t="str">
        <f t="shared" si="16"/>
        <v/>
      </c>
      <c r="AD78" s="10">
        <f t="shared" si="17"/>
        <v>2</v>
      </c>
      <c r="AE78" s="12" t="s">
        <v>47</v>
      </c>
    </row>
    <row r="79" spans="1:31" s="191" customFormat="1" ht="15.75" customHeight="1" x14ac:dyDescent="0.3">
      <c r="A79" s="160" t="s">
        <v>289</v>
      </c>
      <c r="B79" s="19" t="s">
        <v>54</v>
      </c>
      <c r="C79" s="161" t="s">
        <v>295</v>
      </c>
      <c r="D79" s="169"/>
      <c r="E79" s="170"/>
      <c r="F79" s="170"/>
      <c r="G79" s="193"/>
      <c r="H79" s="169">
        <v>6</v>
      </c>
      <c r="I79" s="170"/>
      <c r="J79" s="170">
        <v>2</v>
      </c>
      <c r="K79" s="193" t="s">
        <v>207</v>
      </c>
      <c r="L79" s="169"/>
      <c r="M79" s="170"/>
      <c r="N79" s="170"/>
      <c r="O79" s="193"/>
      <c r="P79" s="169"/>
      <c r="Q79" s="170"/>
      <c r="R79" s="170"/>
      <c r="S79" s="193"/>
      <c r="T79" s="169"/>
      <c r="U79" s="170"/>
      <c r="V79" s="170"/>
      <c r="W79" s="193"/>
      <c r="X79" s="169"/>
      <c r="Y79" s="170"/>
      <c r="Z79" s="170"/>
      <c r="AA79" s="193"/>
      <c r="AB79" s="106">
        <f>IF(D79+H79+L79+P79+T79+X79=0,"",D79+H79+L79+P79+T79+X79)</f>
        <v>6</v>
      </c>
      <c r="AC79" s="10" t="str">
        <f>IF(E79+I79+M79+Q79+U79+Y79=0,"",E79+I79+M79+Q79+U79+Y79)</f>
        <v/>
      </c>
      <c r="AD79" s="10">
        <f>IF(F79+J79+N79+R79+V79+Z79=0,"",F79+J79+N79+R79+V79+Z79)</f>
        <v>2</v>
      </c>
      <c r="AE79" s="12" t="s">
        <v>47</v>
      </c>
    </row>
    <row r="80" spans="1:31" s="191" customFormat="1" ht="15.75" customHeight="1" x14ac:dyDescent="0.3">
      <c r="A80" s="160" t="s">
        <v>164</v>
      </c>
      <c r="B80" s="19" t="s">
        <v>54</v>
      </c>
      <c r="C80" s="161" t="s">
        <v>165</v>
      </c>
      <c r="D80" s="169"/>
      <c r="E80" s="170"/>
      <c r="F80" s="170"/>
      <c r="G80" s="193"/>
      <c r="H80" s="169"/>
      <c r="I80" s="170"/>
      <c r="J80" s="170"/>
      <c r="K80" s="193"/>
      <c r="L80" s="169"/>
      <c r="M80" s="170"/>
      <c r="N80" s="170"/>
      <c r="O80" s="193"/>
      <c r="P80" s="169">
        <v>6</v>
      </c>
      <c r="Q80" s="170"/>
      <c r="R80" s="170">
        <v>2</v>
      </c>
      <c r="S80" s="193" t="s">
        <v>207</v>
      </c>
      <c r="T80" s="169"/>
      <c r="U80" s="170"/>
      <c r="V80" s="170"/>
      <c r="W80" s="193"/>
      <c r="X80" s="169"/>
      <c r="Y80" s="170"/>
      <c r="Z80" s="170"/>
      <c r="AA80" s="193"/>
      <c r="AB80" s="106">
        <f t="shared" si="15"/>
        <v>6</v>
      </c>
      <c r="AC80" s="10" t="str">
        <f t="shared" si="16"/>
        <v/>
      </c>
      <c r="AD80" s="10">
        <f t="shared" si="17"/>
        <v>2</v>
      </c>
      <c r="AE80" s="12" t="s">
        <v>47</v>
      </c>
    </row>
    <row r="81" spans="1:31" s="191" customFormat="1" ht="15.75" customHeight="1" x14ac:dyDescent="0.3">
      <c r="A81" s="195" t="s">
        <v>186</v>
      </c>
      <c r="B81" s="19" t="s">
        <v>54</v>
      </c>
      <c r="C81" s="196" t="s">
        <v>187</v>
      </c>
      <c r="D81" s="169"/>
      <c r="E81" s="170">
        <v>20</v>
      </c>
      <c r="F81" s="170">
        <v>6</v>
      </c>
      <c r="G81" s="193" t="s">
        <v>206</v>
      </c>
      <c r="H81" s="169"/>
      <c r="I81" s="170"/>
      <c r="J81" s="170"/>
      <c r="K81" s="193"/>
      <c r="L81" s="169"/>
      <c r="M81" s="170"/>
      <c r="N81" s="170"/>
      <c r="O81" s="193"/>
      <c r="P81" s="169"/>
      <c r="Q81" s="170"/>
      <c r="R81" s="170"/>
      <c r="S81" s="193"/>
      <c r="T81" s="170"/>
      <c r="U81" s="170"/>
      <c r="V81" s="170"/>
      <c r="W81" s="193"/>
      <c r="X81" s="170"/>
      <c r="Y81" s="170"/>
      <c r="Z81" s="170"/>
      <c r="AA81" s="193"/>
      <c r="AB81" s="106" t="str">
        <f t="shared" si="15"/>
        <v/>
      </c>
      <c r="AC81" s="10">
        <f t="shared" si="15"/>
        <v>20</v>
      </c>
      <c r="AD81" s="10">
        <f t="shared" si="15"/>
        <v>6</v>
      </c>
      <c r="AE81" s="11" t="s">
        <v>47</v>
      </c>
    </row>
    <row r="82" spans="1:31" s="191" customFormat="1" ht="15.75" customHeight="1" x14ac:dyDescent="0.3">
      <c r="A82" s="160" t="s">
        <v>166</v>
      </c>
      <c r="B82" s="19" t="s">
        <v>54</v>
      </c>
      <c r="C82" s="161" t="s">
        <v>167</v>
      </c>
      <c r="D82" s="170"/>
      <c r="E82" s="170"/>
      <c r="F82" s="170"/>
      <c r="G82" s="193"/>
      <c r="H82" s="169"/>
      <c r="I82" s="170"/>
      <c r="J82" s="170"/>
      <c r="K82" s="193"/>
      <c r="L82" s="169">
        <v>6</v>
      </c>
      <c r="M82" s="170"/>
      <c r="N82" s="170">
        <v>2</v>
      </c>
      <c r="O82" s="193" t="s">
        <v>207</v>
      </c>
      <c r="P82" s="169"/>
      <c r="Q82" s="170"/>
      <c r="R82" s="170"/>
      <c r="S82" s="193"/>
      <c r="T82" s="170"/>
      <c r="U82" s="170"/>
      <c r="V82" s="170"/>
      <c r="W82" s="193"/>
      <c r="X82" s="170"/>
      <c r="Y82" s="170"/>
      <c r="Z82" s="170"/>
      <c r="AA82" s="193"/>
      <c r="AB82" s="106">
        <f t="shared" si="15"/>
        <v>6</v>
      </c>
      <c r="AC82" s="10" t="str">
        <f t="shared" si="15"/>
        <v/>
      </c>
      <c r="AD82" s="10">
        <f t="shared" si="15"/>
        <v>2</v>
      </c>
      <c r="AE82" s="11" t="s">
        <v>47</v>
      </c>
    </row>
    <row r="83" spans="1:31" s="191" customFormat="1" ht="15.75" customHeight="1" x14ac:dyDescent="0.3">
      <c r="A83" s="160" t="s">
        <v>269</v>
      </c>
      <c r="B83" s="19" t="s">
        <v>54</v>
      </c>
      <c r="C83" s="161" t="s">
        <v>275</v>
      </c>
      <c r="D83" s="170">
        <v>6</v>
      </c>
      <c r="E83" s="170">
        <v>2</v>
      </c>
      <c r="F83" s="170">
        <v>2</v>
      </c>
      <c r="G83" s="193" t="s">
        <v>205</v>
      </c>
      <c r="H83" s="169"/>
      <c r="I83" s="170"/>
      <c r="J83" s="170"/>
      <c r="K83" s="193"/>
      <c r="L83" s="169"/>
      <c r="M83" s="170"/>
      <c r="N83" s="170"/>
      <c r="O83" s="193"/>
      <c r="P83" s="169"/>
      <c r="Q83" s="170"/>
      <c r="R83" s="170"/>
      <c r="S83" s="193"/>
      <c r="T83" s="170"/>
      <c r="U83" s="170"/>
      <c r="V83" s="170"/>
      <c r="W83" s="193"/>
      <c r="X83" s="170"/>
      <c r="Y83" s="170"/>
      <c r="Z83" s="170"/>
      <c r="AA83" s="193"/>
      <c r="AB83" s="106">
        <f t="shared" ref="AB83" si="18">IF(D83+H83+L83+P83+T83+X83=0,"",D83+H83+L83+P83+T83+X83)</f>
        <v>6</v>
      </c>
      <c r="AC83" s="10">
        <f t="shared" ref="AC83" si="19">IF(E83+I83+M83+Q83+U83+Y83=0,"",E83+I83+M83+Q83+U83+Y83)</f>
        <v>2</v>
      </c>
      <c r="AD83" s="10">
        <f t="shared" ref="AD83" si="20">IF(F83+J83+N83+R83+V83+Z83=0,"",F83+J83+N83+R83+V83+Z83)</f>
        <v>2</v>
      </c>
      <c r="AE83" s="11" t="s">
        <v>47</v>
      </c>
    </row>
    <row r="84" spans="1:31" s="191" customFormat="1" ht="15.75" customHeight="1" x14ac:dyDescent="0.3">
      <c r="A84" s="160" t="s">
        <v>270</v>
      </c>
      <c r="B84" s="19" t="s">
        <v>54</v>
      </c>
      <c r="C84" s="161" t="s">
        <v>276</v>
      </c>
      <c r="D84" s="170"/>
      <c r="E84" s="170"/>
      <c r="F84" s="170"/>
      <c r="G84" s="193"/>
      <c r="H84" s="169">
        <v>4</v>
      </c>
      <c r="I84" s="170"/>
      <c r="J84" s="170">
        <v>4</v>
      </c>
      <c r="K84" s="193" t="s">
        <v>205</v>
      </c>
      <c r="L84" s="169"/>
      <c r="M84" s="170"/>
      <c r="N84" s="170"/>
      <c r="O84" s="193"/>
      <c r="P84" s="169"/>
      <c r="Q84" s="170"/>
      <c r="R84" s="170"/>
      <c r="S84" s="193"/>
      <c r="T84" s="170"/>
      <c r="U84" s="170"/>
      <c r="V84" s="170"/>
      <c r="W84" s="193"/>
      <c r="X84" s="170"/>
      <c r="Y84" s="170"/>
      <c r="Z84" s="170"/>
      <c r="AA84" s="193"/>
      <c r="AB84" s="106">
        <f t="shared" si="15"/>
        <v>4</v>
      </c>
      <c r="AC84" s="10" t="str">
        <f t="shared" si="15"/>
        <v/>
      </c>
      <c r="AD84" s="10">
        <f t="shared" si="15"/>
        <v>4</v>
      </c>
      <c r="AE84" s="11" t="s">
        <v>47</v>
      </c>
    </row>
    <row r="85" spans="1:31" s="191" customFormat="1" ht="15.75" customHeight="1" x14ac:dyDescent="0.3">
      <c r="A85" s="160" t="s">
        <v>271</v>
      </c>
      <c r="B85" s="19" t="s">
        <v>54</v>
      </c>
      <c r="C85" s="161" t="s">
        <v>277</v>
      </c>
      <c r="D85" s="170"/>
      <c r="E85" s="170"/>
      <c r="F85" s="170"/>
      <c r="G85" s="193"/>
      <c r="H85" s="169"/>
      <c r="I85" s="170"/>
      <c r="J85" s="170"/>
      <c r="K85" s="193"/>
      <c r="L85" s="169"/>
      <c r="M85" s="170"/>
      <c r="N85" s="170"/>
      <c r="O85" s="193"/>
      <c r="P85" s="169">
        <v>6</v>
      </c>
      <c r="Q85" s="170"/>
      <c r="R85" s="170">
        <v>2</v>
      </c>
      <c r="S85" s="193" t="s">
        <v>207</v>
      </c>
      <c r="T85" s="170"/>
      <c r="U85" s="170"/>
      <c r="V85" s="170"/>
      <c r="W85" s="193"/>
      <c r="X85" s="170"/>
      <c r="Y85" s="170"/>
      <c r="Z85" s="170"/>
      <c r="AA85" s="193"/>
      <c r="AB85" s="106">
        <f t="shared" ref="AB85" si="21">IF(D85+H85+L85+P85+T85+X85=0,"",D85+H85+L85+P85+T85+X85)</f>
        <v>6</v>
      </c>
      <c r="AC85" s="10" t="str">
        <f t="shared" ref="AC85" si="22">IF(E85+I85+M85+Q85+U85+Y85=0,"",E85+I85+M85+Q85+U85+Y85)</f>
        <v/>
      </c>
      <c r="AD85" s="10">
        <f t="shared" ref="AD85" si="23">IF(F85+J85+N85+R85+V85+Z85=0,"",F85+J85+N85+R85+V85+Z85)</f>
        <v>2</v>
      </c>
      <c r="AE85" s="11" t="s">
        <v>47</v>
      </c>
    </row>
    <row r="86" spans="1:31" s="191" customFormat="1" ht="15.75" customHeight="1" x14ac:dyDescent="0.3">
      <c r="A86" s="160" t="s">
        <v>272</v>
      </c>
      <c r="B86" s="19" t="s">
        <v>54</v>
      </c>
      <c r="C86" s="161" t="s">
        <v>278</v>
      </c>
      <c r="D86" s="170">
        <v>6</v>
      </c>
      <c r="E86" s="170"/>
      <c r="F86" s="170">
        <v>2</v>
      </c>
      <c r="G86" s="193" t="s">
        <v>205</v>
      </c>
      <c r="H86" s="169"/>
      <c r="I86" s="170"/>
      <c r="J86" s="170"/>
      <c r="K86" s="193"/>
      <c r="L86" s="169"/>
      <c r="M86" s="170"/>
      <c r="N86" s="170"/>
      <c r="O86" s="193"/>
      <c r="P86" s="169"/>
      <c r="Q86" s="170"/>
      <c r="R86" s="170"/>
      <c r="S86" s="193"/>
      <c r="T86" s="170"/>
      <c r="U86" s="170"/>
      <c r="V86" s="170"/>
      <c r="W86" s="193"/>
      <c r="X86" s="170"/>
      <c r="Y86" s="170"/>
      <c r="Z86" s="170"/>
      <c r="AA86" s="193"/>
      <c r="AB86" s="106">
        <f t="shared" si="15"/>
        <v>6</v>
      </c>
      <c r="AC86" s="10" t="str">
        <f t="shared" si="15"/>
        <v/>
      </c>
      <c r="AD86" s="10">
        <f t="shared" si="15"/>
        <v>2</v>
      </c>
      <c r="AE86" s="11" t="s">
        <v>47</v>
      </c>
    </row>
    <row r="87" spans="1:31" s="191" customFormat="1" ht="15.75" customHeight="1" x14ac:dyDescent="0.3">
      <c r="A87" s="160" t="s">
        <v>273</v>
      </c>
      <c r="B87" s="19" t="s">
        <v>54</v>
      </c>
      <c r="C87" s="161" t="s">
        <v>296</v>
      </c>
      <c r="D87" s="170"/>
      <c r="E87" s="170"/>
      <c r="F87" s="170"/>
      <c r="G87" s="193"/>
      <c r="H87" s="169"/>
      <c r="I87" s="170">
        <v>4</v>
      </c>
      <c r="J87" s="170">
        <v>2</v>
      </c>
      <c r="K87" s="193" t="s">
        <v>206</v>
      </c>
      <c r="L87" s="169"/>
      <c r="M87" s="170"/>
      <c r="N87" s="170"/>
      <c r="O87" s="193"/>
      <c r="P87" s="169"/>
      <c r="Q87" s="170"/>
      <c r="R87" s="170"/>
      <c r="S87" s="193"/>
      <c r="T87" s="170"/>
      <c r="U87" s="170"/>
      <c r="V87" s="170"/>
      <c r="W87" s="193"/>
      <c r="X87" s="170"/>
      <c r="Y87" s="170"/>
      <c r="Z87" s="170"/>
      <c r="AA87" s="193"/>
      <c r="AB87" s="106" t="str">
        <f t="shared" si="15"/>
        <v/>
      </c>
      <c r="AC87" s="10">
        <f t="shared" si="15"/>
        <v>4</v>
      </c>
      <c r="AD87" s="10">
        <f t="shared" si="15"/>
        <v>2</v>
      </c>
      <c r="AE87" s="11" t="s">
        <v>47</v>
      </c>
    </row>
    <row r="88" spans="1:31" s="191" customFormat="1" ht="15.75" customHeight="1" x14ac:dyDescent="0.3">
      <c r="A88" s="160" t="s">
        <v>274</v>
      </c>
      <c r="B88" s="19" t="s">
        <v>54</v>
      </c>
      <c r="C88" s="161" t="s">
        <v>279</v>
      </c>
      <c r="D88" s="170"/>
      <c r="E88" s="170"/>
      <c r="F88" s="170"/>
      <c r="G88" s="193"/>
      <c r="H88" s="169"/>
      <c r="I88" s="170"/>
      <c r="J88" s="170"/>
      <c r="K88" s="193"/>
      <c r="L88" s="169">
        <v>8</v>
      </c>
      <c r="M88" s="170"/>
      <c r="N88" s="170">
        <v>2</v>
      </c>
      <c r="O88" s="193" t="s">
        <v>205</v>
      </c>
      <c r="P88" s="169"/>
      <c r="Q88" s="170"/>
      <c r="R88" s="170"/>
      <c r="S88" s="193"/>
      <c r="T88" s="170"/>
      <c r="U88" s="170"/>
      <c r="V88" s="170"/>
      <c r="W88" s="193"/>
      <c r="X88" s="170"/>
      <c r="Y88" s="170"/>
      <c r="Z88" s="170"/>
      <c r="AA88" s="193"/>
      <c r="AB88" s="106">
        <f t="shared" ref="AB88:AB89" si="24">IF(D88+H88+L88+P88+T88+X88=0,"",D88+H88+L88+P88+T88+X88)</f>
        <v>8</v>
      </c>
      <c r="AC88" s="10" t="str">
        <f t="shared" ref="AC88:AC89" si="25">IF(E88+I88+M88+Q88+U88+Y88=0,"",E88+I88+M88+Q88+U88+Y88)</f>
        <v/>
      </c>
      <c r="AD88" s="10">
        <f t="shared" ref="AD88:AD89" si="26">IF(F88+J88+N88+R88+V88+Z88=0,"",F88+J88+N88+R88+V88+Z88)</f>
        <v>2</v>
      </c>
      <c r="AE88" s="11" t="s">
        <v>47</v>
      </c>
    </row>
    <row r="89" spans="1:31" s="191" customFormat="1" ht="15.75" customHeight="1" thickBot="1" x14ac:dyDescent="0.35">
      <c r="A89" s="160" t="s">
        <v>285</v>
      </c>
      <c r="B89" s="19" t="s">
        <v>54</v>
      </c>
      <c r="C89" s="161" t="s">
        <v>281</v>
      </c>
      <c r="D89" s="197"/>
      <c r="E89" s="198"/>
      <c r="F89" s="198"/>
      <c r="G89" s="199"/>
      <c r="H89" s="197"/>
      <c r="I89" s="198"/>
      <c r="J89" s="198"/>
      <c r="K89" s="199"/>
      <c r="L89" s="197">
        <v>6</v>
      </c>
      <c r="M89" s="198"/>
      <c r="N89" s="198">
        <v>2</v>
      </c>
      <c r="O89" s="199" t="s">
        <v>0</v>
      </c>
      <c r="P89" s="197">
        <v>6</v>
      </c>
      <c r="Q89" s="198"/>
      <c r="R89" s="198">
        <v>2</v>
      </c>
      <c r="S89" s="199" t="s">
        <v>0</v>
      </c>
      <c r="T89" s="197"/>
      <c r="U89" s="198"/>
      <c r="V89" s="198"/>
      <c r="W89" s="199"/>
      <c r="X89" s="197"/>
      <c r="Y89" s="198"/>
      <c r="Z89" s="198"/>
      <c r="AA89" s="199"/>
      <c r="AB89" s="153">
        <f t="shared" si="24"/>
        <v>12</v>
      </c>
      <c r="AC89" s="71" t="str">
        <f t="shared" si="25"/>
        <v/>
      </c>
      <c r="AD89" s="71">
        <f t="shared" si="26"/>
        <v>4</v>
      </c>
      <c r="AE89" s="85" t="s">
        <v>47</v>
      </c>
    </row>
    <row r="90" spans="1:31" s="191" customFormat="1" ht="15.75" customHeight="1" thickTop="1" thickBot="1" x14ac:dyDescent="0.35">
      <c r="A90" s="160" t="s">
        <v>291</v>
      </c>
      <c r="B90" s="19" t="s">
        <v>54</v>
      </c>
      <c r="C90" s="161" t="s">
        <v>292</v>
      </c>
      <c r="D90" s="197"/>
      <c r="E90" s="198"/>
      <c r="F90" s="198"/>
      <c r="G90" s="199"/>
      <c r="H90" s="197"/>
      <c r="I90" s="198"/>
      <c r="J90" s="198"/>
      <c r="K90" s="199"/>
      <c r="L90" s="197">
        <v>6</v>
      </c>
      <c r="M90" s="198"/>
      <c r="N90" s="198">
        <v>2</v>
      </c>
      <c r="O90" s="199" t="s">
        <v>205</v>
      </c>
      <c r="P90" s="197"/>
      <c r="Q90" s="198"/>
      <c r="R90" s="198"/>
      <c r="S90" s="199"/>
      <c r="T90" s="197"/>
      <c r="U90" s="198"/>
      <c r="V90" s="198"/>
      <c r="W90" s="199"/>
      <c r="X90" s="197"/>
      <c r="Y90" s="198"/>
      <c r="Z90" s="198"/>
      <c r="AA90" s="199"/>
      <c r="AB90" s="153">
        <v>6</v>
      </c>
      <c r="AC90" s="71"/>
      <c r="AD90" s="71">
        <v>2</v>
      </c>
      <c r="AE90" s="85" t="s">
        <v>47</v>
      </c>
    </row>
    <row r="91" spans="1:31" s="191" customFormat="1" ht="15.75" customHeight="1" thickTop="1" thickBot="1" x14ac:dyDescent="0.35">
      <c r="A91" s="160" t="s">
        <v>297</v>
      </c>
      <c r="B91" s="19" t="s">
        <v>54</v>
      </c>
      <c r="C91" s="161" t="s">
        <v>298</v>
      </c>
      <c r="D91" s="197">
        <v>6</v>
      </c>
      <c r="E91" s="198"/>
      <c r="F91" s="198">
        <v>2</v>
      </c>
      <c r="G91" s="199" t="s">
        <v>205</v>
      </c>
      <c r="H91" s="197">
        <v>6</v>
      </c>
      <c r="I91" s="198"/>
      <c r="J91" s="198">
        <v>2</v>
      </c>
      <c r="K91" s="199" t="s">
        <v>205</v>
      </c>
      <c r="L91" s="197">
        <v>6</v>
      </c>
      <c r="M91" s="198"/>
      <c r="N91" s="198">
        <v>2</v>
      </c>
      <c r="O91" s="199" t="s">
        <v>205</v>
      </c>
      <c r="P91" s="197">
        <v>6</v>
      </c>
      <c r="Q91" s="198"/>
      <c r="R91" s="198">
        <v>2</v>
      </c>
      <c r="S91" s="199" t="s">
        <v>205</v>
      </c>
      <c r="T91" s="197"/>
      <c r="U91" s="198"/>
      <c r="V91" s="198"/>
      <c r="W91" s="199"/>
      <c r="X91" s="197"/>
      <c r="Y91" s="198"/>
      <c r="Z91" s="198"/>
      <c r="AA91" s="199"/>
      <c r="AB91" s="153">
        <v>6</v>
      </c>
      <c r="AC91" s="71"/>
      <c r="AD91" s="71">
        <v>2</v>
      </c>
      <c r="AE91" s="85" t="s">
        <v>47</v>
      </c>
    </row>
    <row r="92" spans="1:31" s="191" customFormat="1" ht="9.9499999999999993" customHeight="1" thickTop="1" thickBot="1" x14ac:dyDescent="0.25">
      <c r="A92" s="287"/>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9"/>
      <c r="AB92" s="112"/>
      <c r="AC92" s="113"/>
      <c r="AD92" s="113"/>
      <c r="AE92" s="114"/>
    </row>
    <row r="93" spans="1:31" s="191" customFormat="1" ht="15.75" customHeight="1" thickTop="1" x14ac:dyDescent="0.3">
      <c r="A93" s="200"/>
      <c r="B93" s="5"/>
      <c r="C93" s="1"/>
      <c r="D93" s="201"/>
      <c r="E93" s="201"/>
      <c r="F93" s="202"/>
      <c r="G93" s="203"/>
      <c r="H93" s="202"/>
      <c r="I93" s="201"/>
      <c r="J93" s="202"/>
      <c r="K93" s="202"/>
      <c r="L93" s="202"/>
      <c r="M93" s="201"/>
      <c r="N93" s="202"/>
      <c r="O93" s="202"/>
      <c r="P93" s="202"/>
      <c r="Q93" s="201"/>
      <c r="R93" s="202"/>
      <c r="S93" s="202"/>
      <c r="T93" s="202"/>
      <c r="U93" s="201"/>
      <c r="V93" s="202"/>
      <c r="W93" s="202"/>
      <c r="X93" s="202"/>
      <c r="Y93" s="201"/>
      <c r="Z93" s="202"/>
      <c r="AA93" s="203"/>
      <c r="AB93" s="118"/>
      <c r="AC93" s="119"/>
      <c r="AD93" s="119"/>
      <c r="AE93" s="120"/>
    </row>
    <row r="94" spans="1:31" s="191" customFormat="1" ht="9.9499999999999993" customHeight="1" x14ac:dyDescent="0.2">
      <c r="A94" s="290"/>
      <c r="B94" s="291"/>
      <c r="C94" s="291"/>
      <c r="D94" s="291"/>
      <c r="E94" s="291"/>
      <c r="F94" s="291"/>
      <c r="G94" s="291"/>
      <c r="H94" s="291"/>
      <c r="I94" s="291"/>
      <c r="J94" s="291"/>
      <c r="K94" s="291"/>
      <c r="L94" s="291"/>
      <c r="M94" s="291"/>
      <c r="N94" s="291"/>
      <c r="O94" s="291"/>
      <c r="P94" s="291"/>
      <c r="Q94" s="291"/>
      <c r="R94" s="291"/>
      <c r="S94" s="291"/>
      <c r="T94" s="291"/>
      <c r="U94" s="291"/>
      <c r="V94" s="291"/>
      <c r="W94" s="291"/>
      <c r="X94" s="291"/>
      <c r="Y94" s="291"/>
      <c r="Z94" s="291"/>
      <c r="AA94" s="292"/>
      <c r="AB94" s="98"/>
      <c r="AC94" s="97"/>
      <c r="AD94" s="97"/>
      <c r="AE94" s="117"/>
    </row>
    <row r="95" spans="1:31" s="191" customFormat="1" ht="15.75" customHeight="1" x14ac:dyDescent="0.2">
      <c r="A95" s="285" t="s">
        <v>55</v>
      </c>
      <c r="B95" s="286"/>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98"/>
      <c r="AC95" s="97"/>
      <c r="AD95" s="97"/>
      <c r="AE95" s="117"/>
    </row>
    <row r="96" spans="1:31" s="191" customFormat="1" ht="15.75" customHeight="1" x14ac:dyDescent="0.3">
      <c r="A96" s="138"/>
      <c r="B96" s="19"/>
      <c r="C96" s="2" t="s">
        <v>39</v>
      </c>
      <c r="D96" s="94"/>
      <c r="E96" s="95"/>
      <c r="F96" s="10"/>
      <c r="G96" s="68">
        <f>COUNTIF(G11:G70,"A")</f>
        <v>0</v>
      </c>
      <c r="H96" s="94"/>
      <c r="I96" s="95"/>
      <c r="J96" s="10"/>
      <c r="K96" s="68">
        <f>COUNTIF(K11:K70,"A")</f>
        <v>0</v>
      </c>
      <c r="L96" s="94"/>
      <c r="M96" s="95"/>
      <c r="N96" s="10"/>
      <c r="O96" s="68">
        <f>COUNTIF(O11:O70,"A")</f>
        <v>0</v>
      </c>
      <c r="P96" s="94"/>
      <c r="Q96" s="95"/>
      <c r="R96" s="10"/>
      <c r="S96" s="68">
        <f>COUNTIF(S11:S70,"A")</f>
        <v>0</v>
      </c>
      <c r="T96" s="94"/>
      <c r="U96" s="95"/>
      <c r="V96" s="10"/>
      <c r="W96" s="68">
        <f>COUNTIF(W11:W70,"A")</f>
        <v>0</v>
      </c>
      <c r="X96" s="94"/>
      <c r="Y96" s="95"/>
      <c r="Z96" s="10"/>
      <c r="AA96" s="94">
        <f>COUNTIF(AA11:AA70,"A")</f>
        <v>0</v>
      </c>
      <c r="AB96" s="98"/>
      <c r="AC96" s="97"/>
      <c r="AD96" s="43"/>
      <c r="AE96" s="39">
        <f t="shared" ref="AE96:AE106" si="27">SUM(D96:AA96)</f>
        <v>0</v>
      </c>
    </row>
    <row r="97" spans="1:31" s="191" customFormat="1" ht="15.75" customHeight="1" x14ac:dyDescent="0.3">
      <c r="A97" s="138"/>
      <c r="B97" s="19"/>
      <c r="C97" s="2" t="s">
        <v>40</v>
      </c>
      <c r="D97" s="94"/>
      <c r="E97" s="95"/>
      <c r="F97" s="10"/>
      <c r="G97" s="68">
        <f>COUNTIF(G11:G70,"B")</f>
        <v>1</v>
      </c>
      <c r="H97" s="94"/>
      <c r="I97" s="95"/>
      <c r="J97" s="10"/>
      <c r="K97" s="68">
        <f>COUNTIF(K11:K70,"B")</f>
        <v>4</v>
      </c>
      <c r="L97" s="94"/>
      <c r="M97" s="95"/>
      <c r="N97" s="10"/>
      <c r="O97" s="68">
        <f>COUNTIF(O11:O70,"B")</f>
        <v>5</v>
      </c>
      <c r="P97" s="94"/>
      <c r="Q97" s="95"/>
      <c r="R97" s="10"/>
      <c r="S97" s="68">
        <f>COUNTIF(S11:S70,"B")</f>
        <v>5</v>
      </c>
      <c r="T97" s="94"/>
      <c r="U97" s="95"/>
      <c r="V97" s="10"/>
      <c r="W97" s="68">
        <f>COUNTIF(W11:W70,"B")</f>
        <v>0</v>
      </c>
      <c r="X97" s="94"/>
      <c r="Y97" s="95"/>
      <c r="Z97" s="10"/>
      <c r="AA97" s="94">
        <f>COUNTIF(AA11:AA70,"B")</f>
        <v>0</v>
      </c>
      <c r="AB97" s="98"/>
      <c r="AC97" s="97"/>
      <c r="AD97" s="43"/>
      <c r="AE97" s="39">
        <f t="shared" si="27"/>
        <v>15</v>
      </c>
    </row>
    <row r="98" spans="1:31" s="191" customFormat="1" ht="15.75" customHeight="1" x14ac:dyDescent="0.3">
      <c r="A98" s="138"/>
      <c r="B98" s="19"/>
      <c r="C98" s="2" t="s">
        <v>41</v>
      </c>
      <c r="D98" s="94"/>
      <c r="E98" s="95"/>
      <c r="F98" s="10"/>
      <c r="G98" s="68">
        <f>COUNTIF(G11:G70,"F")</f>
        <v>1</v>
      </c>
      <c r="H98" s="94"/>
      <c r="I98" s="95"/>
      <c r="J98" s="10"/>
      <c r="K98" s="68">
        <f>COUNTIF(K11:K70,"F")</f>
        <v>2</v>
      </c>
      <c r="L98" s="94"/>
      <c r="M98" s="95"/>
      <c r="N98" s="10"/>
      <c r="O98" s="68">
        <f>COUNTIF(O11:O70,"F")</f>
        <v>1</v>
      </c>
      <c r="P98" s="94"/>
      <c r="Q98" s="95"/>
      <c r="R98" s="10"/>
      <c r="S98" s="68">
        <f>COUNTIF(S11:S70,"F")</f>
        <v>12</v>
      </c>
      <c r="T98" s="94"/>
      <c r="U98" s="95"/>
      <c r="V98" s="10"/>
      <c r="W98" s="68">
        <f>COUNTIF(W11:W70,"F")</f>
        <v>0</v>
      </c>
      <c r="X98" s="94"/>
      <c r="Y98" s="95"/>
      <c r="Z98" s="10"/>
      <c r="AA98" s="94">
        <f>COUNTIF(AA11:AA70,"F")</f>
        <v>0</v>
      </c>
      <c r="AB98" s="98"/>
      <c r="AC98" s="97"/>
      <c r="AD98" s="43"/>
      <c r="AE98" s="39">
        <f t="shared" si="27"/>
        <v>16</v>
      </c>
    </row>
    <row r="99" spans="1:31" s="191" customFormat="1" ht="15.75" customHeight="1" x14ac:dyDescent="0.3">
      <c r="A99" s="138"/>
      <c r="B99" s="19"/>
      <c r="C99" s="2" t="s">
        <v>42</v>
      </c>
      <c r="D99" s="94"/>
      <c r="E99" s="95"/>
      <c r="F99" s="10"/>
      <c r="G99" s="68">
        <f>COUNTIF(G11:G70,"F(z)")</f>
        <v>0</v>
      </c>
      <c r="H99" s="94"/>
      <c r="I99" s="95"/>
      <c r="J99" s="10"/>
      <c r="K99" s="68">
        <f>COUNTIF(K11:K70,"F(z)")</f>
        <v>0</v>
      </c>
      <c r="L99" s="94"/>
      <c r="M99" s="95"/>
      <c r="N99" s="10"/>
      <c r="O99" s="68">
        <f>COUNTIF(O11:O70,"F(z)")</f>
        <v>0</v>
      </c>
      <c r="P99" s="94"/>
      <c r="Q99" s="95"/>
      <c r="R99" s="10"/>
      <c r="S99" s="68">
        <f>COUNTIF(S11:S70,"F(z)")</f>
        <v>0</v>
      </c>
      <c r="T99" s="94"/>
      <c r="U99" s="95"/>
      <c r="V99" s="10"/>
      <c r="W99" s="68">
        <f>COUNTIF(W11:W70,"F(z)")</f>
        <v>0</v>
      </c>
      <c r="X99" s="94"/>
      <c r="Y99" s="95"/>
      <c r="Z99" s="10"/>
      <c r="AA99" s="94">
        <f>COUNTIF(AA11:AA70,"F(z)")</f>
        <v>0</v>
      </c>
      <c r="AB99" s="98"/>
      <c r="AC99" s="97"/>
      <c r="AD99" s="43"/>
      <c r="AE99" s="39">
        <f t="shared" si="27"/>
        <v>0</v>
      </c>
    </row>
    <row r="100" spans="1:31" s="191" customFormat="1" ht="15.75" customHeight="1" x14ac:dyDescent="0.3">
      <c r="A100" s="138"/>
      <c r="B100" s="19"/>
      <c r="C100" s="2" t="s">
        <v>23</v>
      </c>
      <c r="D100" s="94"/>
      <c r="E100" s="95"/>
      <c r="F100" s="10"/>
      <c r="G100" s="68">
        <f>COUNTIF(G11:G70,"G")</f>
        <v>1</v>
      </c>
      <c r="H100" s="94"/>
      <c r="I100" s="95"/>
      <c r="J100" s="10"/>
      <c r="K100" s="68">
        <f>COUNTIF(K11:K70,"G")</f>
        <v>0</v>
      </c>
      <c r="L100" s="94"/>
      <c r="M100" s="95"/>
      <c r="N100" s="10"/>
      <c r="O100" s="68">
        <f>COUNTIF(O11:O70,"G")</f>
        <v>2</v>
      </c>
      <c r="P100" s="94"/>
      <c r="Q100" s="95"/>
      <c r="R100" s="10"/>
      <c r="S100" s="68">
        <f>COUNTIF(S11:S70,"G")</f>
        <v>0</v>
      </c>
      <c r="T100" s="94"/>
      <c r="U100" s="95"/>
      <c r="V100" s="10"/>
      <c r="W100" s="68">
        <f>COUNTIF(W11:W70,"G")</f>
        <v>0</v>
      </c>
      <c r="X100" s="94"/>
      <c r="Y100" s="95"/>
      <c r="Z100" s="10"/>
      <c r="AA100" s="94">
        <f>COUNTIF(AA11:AA70,"G")</f>
        <v>0</v>
      </c>
      <c r="AB100" s="98"/>
      <c r="AC100" s="97"/>
      <c r="AD100" s="43"/>
      <c r="AE100" s="39">
        <f t="shared" si="27"/>
        <v>3</v>
      </c>
    </row>
    <row r="101" spans="1:31" s="191" customFormat="1" ht="15.75" customHeight="1" x14ac:dyDescent="0.3">
      <c r="A101" s="138"/>
      <c r="B101" s="19"/>
      <c r="C101" s="2" t="s">
        <v>43</v>
      </c>
      <c r="D101" s="94"/>
      <c r="E101" s="95"/>
      <c r="F101" s="10"/>
      <c r="G101" s="68">
        <f>COUNTIF(G11:G70,"G(Z)")</f>
        <v>0</v>
      </c>
      <c r="H101" s="94"/>
      <c r="I101" s="95"/>
      <c r="J101" s="10"/>
      <c r="K101" s="68">
        <f>COUNTIF(K11:K70,"G(Z)")</f>
        <v>0</v>
      </c>
      <c r="L101" s="94"/>
      <c r="M101" s="95"/>
      <c r="N101" s="10"/>
      <c r="O101" s="68">
        <f>COUNTIF(O11:O70,"G(Z)")</f>
        <v>0</v>
      </c>
      <c r="P101" s="94"/>
      <c r="Q101" s="95"/>
      <c r="R101" s="10"/>
      <c r="S101" s="68">
        <f>COUNTIF(S11:S70,"G(Z)")</f>
        <v>0</v>
      </c>
      <c r="T101" s="94"/>
      <c r="U101" s="95"/>
      <c r="V101" s="10"/>
      <c r="W101" s="68">
        <f>COUNTIF(W11:W70,"G(Z)")</f>
        <v>0</v>
      </c>
      <c r="X101" s="94"/>
      <c r="Y101" s="95"/>
      <c r="Z101" s="10"/>
      <c r="AA101" s="94">
        <f>COUNTIF(AA11:AA70,"G(Z)")</f>
        <v>0</v>
      </c>
      <c r="AB101" s="98"/>
      <c r="AC101" s="97"/>
      <c r="AD101" s="43"/>
      <c r="AE101" s="39">
        <f t="shared" si="27"/>
        <v>0</v>
      </c>
    </row>
    <row r="102" spans="1:31" s="191" customFormat="1" ht="15.75" customHeight="1" x14ac:dyDescent="0.3">
      <c r="A102" s="138"/>
      <c r="B102" s="19"/>
      <c r="C102" s="2" t="s">
        <v>32</v>
      </c>
      <c r="D102" s="94"/>
      <c r="E102" s="95"/>
      <c r="F102" s="10"/>
      <c r="G102" s="68">
        <f>COUNTIF(G13:G70,"v")</f>
        <v>0</v>
      </c>
      <c r="H102" s="94"/>
      <c r="I102" s="95"/>
      <c r="J102" s="10"/>
      <c r="K102" s="68">
        <f>COUNTIF(K13:K70,"v")</f>
        <v>0</v>
      </c>
      <c r="L102" s="94"/>
      <c r="M102" s="95"/>
      <c r="N102" s="10"/>
      <c r="O102" s="68">
        <f>COUNTIF(O13:O70,"v")</f>
        <v>0</v>
      </c>
      <c r="P102" s="94"/>
      <c r="Q102" s="95"/>
      <c r="R102" s="10"/>
      <c r="S102" s="68">
        <f>COUNTIF(S13:S70,"v")</f>
        <v>0</v>
      </c>
      <c r="T102" s="94"/>
      <c r="U102" s="95"/>
      <c r="V102" s="10"/>
      <c r="W102" s="68">
        <f>COUNTIF(W13:W70,"v")</f>
        <v>0</v>
      </c>
      <c r="X102" s="94"/>
      <c r="Y102" s="95"/>
      <c r="Z102" s="10"/>
      <c r="AA102" s="94">
        <f>COUNTIF(AA13:AA70,"v")</f>
        <v>0</v>
      </c>
      <c r="AB102" s="98"/>
      <c r="AC102" s="97"/>
      <c r="AD102" s="43"/>
      <c r="AE102" s="39">
        <f t="shared" si="27"/>
        <v>0</v>
      </c>
    </row>
    <row r="103" spans="1:31" s="191" customFormat="1" ht="15.75" customHeight="1" x14ac:dyDescent="0.3">
      <c r="A103" s="138"/>
      <c r="B103" s="19"/>
      <c r="C103" s="2" t="s">
        <v>44</v>
      </c>
      <c r="D103" s="94"/>
      <c r="E103" s="95"/>
      <c r="F103" s="10"/>
      <c r="G103" s="68">
        <f>COUNTIF(G11:G70,"V(Z)")</f>
        <v>0</v>
      </c>
      <c r="H103" s="94"/>
      <c r="I103" s="95"/>
      <c r="J103" s="10"/>
      <c r="K103" s="68">
        <f>COUNTIF(K11:K70,"V(Z)")</f>
        <v>0</v>
      </c>
      <c r="L103" s="94"/>
      <c r="M103" s="95"/>
      <c r="N103" s="10"/>
      <c r="O103" s="68">
        <f>COUNTIF(O11:O70,"V(Z)")</f>
        <v>0</v>
      </c>
      <c r="P103" s="94"/>
      <c r="Q103" s="95"/>
      <c r="R103" s="10"/>
      <c r="S103" s="68">
        <f>COUNTIF(S11:S70,"V(Z)")</f>
        <v>0</v>
      </c>
      <c r="T103" s="94"/>
      <c r="U103" s="95"/>
      <c r="V103" s="10"/>
      <c r="W103" s="68">
        <f>COUNTIF(W11:W70,"V(Z)")</f>
        <v>0</v>
      </c>
      <c r="X103" s="94"/>
      <c r="Y103" s="95"/>
      <c r="Z103" s="10"/>
      <c r="AA103" s="94">
        <f>COUNTIF(AA11:AA70,"V(Z)")</f>
        <v>0</v>
      </c>
      <c r="AB103" s="98"/>
      <c r="AC103" s="97"/>
      <c r="AD103" s="43"/>
      <c r="AE103" s="39">
        <f t="shared" si="27"/>
        <v>0</v>
      </c>
    </row>
    <row r="104" spans="1:31" s="191" customFormat="1" ht="15.75" customHeight="1" x14ac:dyDescent="0.3">
      <c r="A104" s="138"/>
      <c r="B104" s="19"/>
      <c r="C104" s="2" t="s">
        <v>45</v>
      </c>
      <c r="D104" s="94"/>
      <c r="E104" s="95"/>
      <c r="F104" s="10"/>
      <c r="G104" s="68">
        <f>COUNTIF(G11:G70,"AV")</f>
        <v>0</v>
      </c>
      <c r="H104" s="94"/>
      <c r="I104" s="95"/>
      <c r="J104" s="10"/>
      <c r="K104" s="68">
        <f>COUNTIF(K11:K70,"AV")</f>
        <v>0</v>
      </c>
      <c r="L104" s="94"/>
      <c r="M104" s="95"/>
      <c r="N104" s="10"/>
      <c r="O104" s="68">
        <f>COUNTIF(O11:O70,"AV")</f>
        <v>0</v>
      </c>
      <c r="P104" s="94"/>
      <c r="Q104" s="95"/>
      <c r="R104" s="10"/>
      <c r="S104" s="68">
        <f>COUNTIF(S11:S70,"AV")</f>
        <v>0</v>
      </c>
      <c r="T104" s="94"/>
      <c r="U104" s="95"/>
      <c r="V104" s="10"/>
      <c r="W104" s="68">
        <f>COUNTIF(W11:W70,"AV")</f>
        <v>0</v>
      </c>
      <c r="X104" s="94"/>
      <c r="Y104" s="95"/>
      <c r="Z104" s="10"/>
      <c r="AA104" s="94">
        <f>COUNTIF(AA11:AA70,"AV")</f>
        <v>0</v>
      </c>
      <c r="AB104" s="98"/>
      <c r="AC104" s="97"/>
      <c r="AD104" s="43"/>
      <c r="AE104" s="39">
        <f t="shared" si="27"/>
        <v>0</v>
      </c>
    </row>
    <row r="105" spans="1:31" s="191" customFormat="1" ht="15.75" customHeight="1" x14ac:dyDescent="0.3">
      <c r="A105" s="138"/>
      <c r="B105" s="19"/>
      <c r="C105" s="2" t="s">
        <v>53</v>
      </c>
      <c r="D105" s="94"/>
      <c r="E105" s="95"/>
      <c r="F105" s="10"/>
      <c r="G105" s="68">
        <f>COUNTIF(G11:G70,"KO")</f>
        <v>0</v>
      </c>
      <c r="H105" s="94"/>
      <c r="I105" s="95"/>
      <c r="J105" s="10"/>
      <c r="K105" s="68">
        <f>COUNTIF(K11:K70,"KO")</f>
        <v>0</v>
      </c>
      <c r="L105" s="94"/>
      <c r="M105" s="95"/>
      <c r="N105" s="10"/>
      <c r="O105" s="68">
        <f>COUNTIF(O11:O70,"KO")</f>
        <v>0</v>
      </c>
      <c r="P105" s="94"/>
      <c r="Q105" s="95"/>
      <c r="R105" s="10"/>
      <c r="S105" s="68">
        <f>COUNTIF(S11:S70,"KO")</f>
        <v>0</v>
      </c>
      <c r="T105" s="94"/>
      <c r="U105" s="95"/>
      <c r="V105" s="10"/>
      <c r="W105" s="68">
        <f>COUNTIF(W11:W70,"KO")</f>
        <v>0</v>
      </c>
      <c r="X105" s="94"/>
      <c r="Y105" s="95"/>
      <c r="Z105" s="10"/>
      <c r="AA105" s="94">
        <f>COUNTIF(AA11:AA70,"KO")</f>
        <v>0</v>
      </c>
      <c r="AB105" s="98"/>
      <c r="AC105" s="97"/>
      <c r="AD105" s="43"/>
      <c r="AE105" s="39">
        <f t="shared" si="27"/>
        <v>0</v>
      </c>
    </row>
    <row r="106" spans="1:31" s="191" customFormat="1" ht="15.75" customHeight="1" x14ac:dyDescent="0.25">
      <c r="A106" s="138"/>
      <c r="B106" s="40"/>
      <c r="C106" s="93" t="s">
        <v>46</v>
      </c>
      <c r="D106" s="96"/>
      <c r="E106" s="97"/>
      <c r="F106" s="43"/>
      <c r="G106" s="68">
        <f>COUNTIF(G11:G70,"Z")</f>
        <v>0</v>
      </c>
      <c r="H106" s="96"/>
      <c r="I106" s="97"/>
      <c r="J106" s="43"/>
      <c r="K106" s="68">
        <f>COUNTIF(K11:K70,"Z")</f>
        <v>0</v>
      </c>
      <c r="L106" s="96"/>
      <c r="M106" s="97"/>
      <c r="N106" s="43"/>
      <c r="O106" s="68">
        <f>COUNTIF(O11:O70,"Z")</f>
        <v>0</v>
      </c>
      <c r="P106" s="96"/>
      <c r="Q106" s="97"/>
      <c r="R106" s="43"/>
      <c r="S106" s="68">
        <f>COUNTIF(S11:S70,"Z")</f>
        <v>4</v>
      </c>
      <c r="T106" s="96"/>
      <c r="U106" s="97"/>
      <c r="V106" s="43"/>
      <c r="W106" s="68">
        <f>COUNTIF(W11:W70,"Z")</f>
        <v>0</v>
      </c>
      <c r="X106" s="96"/>
      <c r="Y106" s="97"/>
      <c r="Z106" s="43"/>
      <c r="AA106" s="94">
        <f>COUNTIF(AA11:AA70,"Z")</f>
        <v>0</v>
      </c>
      <c r="AB106" s="98"/>
      <c r="AC106" s="97"/>
      <c r="AD106" s="43"/>
      <c r="AE106" s="39">
        <f t="shared" si="27"/>
        <v>4</v>
      </c>
    </row>
    <row r="107" spans="1:31" s="191" customFormat="1" ht="15.75" customHeight="1" x14ac:dyDescent="0.2">
      <c r="A107" s="280" t="s">
        <v>22</v>
      </c>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2"/>
      <c r="AB107" s="273" t="s">
        <v>26</v>
      </c>
      <c r="AC107" s="274"/>
      <c r="AD107" s="275"/>
      <c r="AE107" s="39">
        <f>SUM(AE96:AE106)</f>
        <v>38</v>
      </c>
    </row>
    <row r="108" spans="1:31" s="191" customFormat="1" ht="15.75" customHeight="1" x14ac:dyDescent="0.2">
      <c r="A108" s="313"/>
      <c r="B108" s="314"/>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5"/>
      <c r="AB108" s="48"/>
      <c r="AC108" s="42"/>
      <c r="AD108" s="42"/>
      <c r="AE108" s="45"/>
    </row>
    <row r="109" spans="1:31" s="191" customFormat="1" ht="15.75" customHeight="1" x14ac:dyDescent="0.2">
      <c r="A109" s="313"/>
      <c r="B109" s="314"/>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5"/>
      <c r="AB109" s="48"/>
      <c r="AC109" s="42"/>
      <c r="AD109" s="42"/>
      <c r="AE109" s="46"/>
    </row>
    <row r="110" spans="1:31" s="191" customFormat="1" ht="15.75" customHeight="1" thickBot="1" x14ac:dyDescent="0.25">
      <c r="A110" s="293"/>
      <c r="B110" s="294"/>
      <c r="C110" s="294"/>
      <c r="D110" s="294"/>
      <c r="E110" s="294"/>
      <c r="F110" s="294"/>
      <c r="G110" s="294"/>
      <c r="H110" s="294"/>
      <c r="I110" s="294"/>
      <c r="J110" s="294"/>
      <c r="K110" s="294"/>
      <c r="L110" s="294"/>
      <c r="M110" s="294"/>
      <c r="N110" s="294"/>
      <c r="O110" s="294"/>
      <c r="P110" s="294"/>
      <c r="Q110" s="294"/>
      <c r="R110" s="294"/>
      <c r="S110" s="294"/>
      <c r="T110" s="294"/>
      <c r="U110" s="294"/>
      <c r="V110" s="294"/>
      <c r="W110" s="294"/>
      <c r="X110" s="294"/>
      <c r="Y110" s="294"/>
      <c r="Z110" s="294"/>
      <c r="AA110" s="295"/>
      <c r="AB110" s="49"/>
      <c r="AC110" s="44"/>
      <c r="AD110" s="44"/>
      <c r="AE110" s="47"/>
    </row>
    <row r="111" spans="1:31" s="191" customFormat="1" ht="15.75" customHeight="1" thickTop="1" x14ac:dyDescent="0.25">
      <c r="A111" s="204"/>
      <c r="B111" s="205"/>
      <c r="C111" s="205"/>
    </row>
    <row r="112" spans="1:31" s="191" customFormat="1" ht="15.75" customHeight="1" x14ac:dyDescent="0.25">
      <c r="A112" s="204"/>
      <c r="B112" s="205"/>
      <c r="C112" s="205"/>
    </row>
    <row r="113" spans="1:3" s="191" customFormat="1" ht="15.75" customHeight="1" x14ac:dyDescent="0.25">
      <c r="A113" s="204"/>
      <c r="B113" s="205"/>
      <c r="C113" s="205"/>
    </row>
    <row r="114" spans="1:3" s="191" customFormat="1" ht="15.75" customHeight="1" x14ac:dyDescent="0.25">
      <c r="A114" s="204"/>
      <c r="B114" s="205"/>
      <c r="C114" s="205"/>
    </row>
    <row r="115" spans="1:3" s="191" customFormat="1" ht="15.75" customHeight="1" x14ac:dyDescent="0.25">
      <c r="A115" s="204"/>
      <c r="B115" s="205"/>
      <c r="C115" s="205"/>
    </row>
    <row r="116" spans="1:3" s="191" customFormat="1" ht="15.75" customHeight="1" x14ac:dyDescent="0.25">
      <c r="A116" s="204"/>
      <c r="B116" s="205"/>
      <c r="C116" s="205"/>
    </row>
    <row r="117" spans="1:3" s="191" customFormat="1" ht="15.75" customHeight="1" x14ac:dyDescent="0.25">
      <c r="A117" s="204"/>
      <c r="B117" s="205"/>
      <c r="C117" s="205"/>
    </row>
    <row r="118" spans="1:3" s="191" customFormat="1" ht="15.75" customHeight="1" x14ac:dyDescent="0.25">
      <c r="A118" s="204"/>
      <c r="B118" s="205"/>
      <c r="C118" s="205"/>
    </row>
    <row r="119" spans="1:3" s="191" customFormat="1" ht="15.75" customHeight="1" x14ac:dyDescent="0.25">
      <c r="A119" s="204"/>
      <c r="B119" s="205"/>
      <c r="C119" s="205"/>
    </row>
    <row r="120" spans="1:3" s="191" customFormat="1" ht="15.75" customHeight="1" x14ac:dyDescent="0.25">
      <c r="A120" s="204"/>
      <c r="B120" s="205"/>
      <c r="C120" s="205"/>
    </row>
    <row r="121" spans="1:3" s="191" customFormat="1" ht="15.75" customHeight="1" x14ac:dyDescent="0.25">
      <c r="A121" s="204"/>
      <c r="B121" s="205"/>
      <c r="C121" s="205"/>
    </row>
    <row r="122" spans="1:3" s="191" customFormat="1" ht="15.75" customHeight="1" x14ac:dyDescent="0.25">
      <c r="A122" s="204"/>
      <c r="B122" s="205"/>
      <c r="C122" s="205"/>
    </row>
    <row r="123" spans="1:3" s="191" customFormat="1" ht="15.75" customHeight="1" x14ac:dyDescent="0.25">
      <c r="A123" s="204"/>
      <c r="B123" s="205"/>
      <c r="C123" s="205"/>
    </row>
    <row r="124" spans="1:3" s="191" customFormat="1" ht="15.75" customHeight="1" x14ac:dyDescent="0.25">
      <c r="A124" s="204"/>
      <c r="B124" s="205"/>
      <c r="C124" s="205"/>
    </row>
    <row r="125" spans="1:3" s="191" customFormat="1" ht="15.75" customHeight="1" x14ac:dyDescent="0.25">
      <c r="A125" s="204"/>
      <c r="B125" s="205"/>
      <c r="C125" s="205"/>
    </row>
    <row r="126" spans="1:3" s="191" customFormat="1" ht="15.75" customHeight="1" x14ac:dyDescent="0.25">
      <c r="A126" s="204"/>
      <c r="B126" s="205"/>
      <c r="C126" s="205"/>
    </row>
    <row r="127" spans="1:3" s="191" customFormat="1" ht="15.75" customHeight="1" x14ac:dyDescent="0.25">
      <c r="A127" s="204"/>
      <c r="B127" s="205"/>
      <c r="C127" s="205"/>
    </row>
    <row r="128" spans="1:3" s="191" customFormat="1" ht="15.75" customHeight="1" x14ac:dyDescent="0.25">
      <c r="A128" s="204"/>
      <c r="B128" s="205"/>
      <c r="C128" s="205"/>
    </row>
    <row r="129" spans="1:3" s="191" customFormat="1" ht="15.75" customHeight="1" x14ac:dyDescent="0.25">
      <c r="A129" s="204"/>
      <c r="B129" s="205"/>
      <c r="C129" s="205"/>
    </row>
    <row r="130" spans="1:3" s="191" customFormat="1" ht="15.75" customHeight="1" x14ac:dyDescent="0.25">
      <c r="A130" s="204"/>
      <c r="B130" s="205"/>
      <c r="C130" s="205"/>
    </row>
    <row r="131" spans="1:3" s="191" customFormat="1" ht="15.75" customHeight="1" x14ac:dyDescent="0.25">
      <c r="A131" s="204"/>
      <c r="B131" s="205"/>
      <c r="C131" s="205"/>
    </row>
    <row r="132" spans="1:3" s="191" customFormat="1" ht="15.75" customHeight="1" x14ac:dyDescent="0.25">
      <c r="A132" s="204"/>
      <c r="B132" s="205"/>
      <c r="C132" s="205"/>
    </row>
    <row r="133" spans="1:3" s="191" customFormat="1" ht="15.75" customHeight="1" x14ac:dyDescent="0.25">
      <c r="A133" s="204"/>
      <c r="B133" s="205"/>
      <c r="C133" s="205"/>
    </row>
    <row r="134" spans="1:3" s="191" customFormat="1" ht="15.75" customHeight="1" x14ac:dyDescent="0.25">
      <c r="A134" s="204"/>
      <c r="B134" s="205"/>
      <c r="C134" s="205"/>
    </row>
    <row r="135" spans="1:3" s="191" customFormat="1" ht="15.75" customHeight="1" x14ac:dyDescent="0.25">
      <c r="A135" s="204"/>
      <c r="B135" s="205"/>
      <c r="C135" s="205"/>
    </row>
    <row r="136" spans="1:3" s="191" customFormat="1" ht="15.75" customHeight="1" x14ac:dyDescent="0.25">
      <c r="A136" s="204"/>
      <c r="B136" s="205"/>
      <c r="C136" s="205"/>
    </row>
    <row r="137" spans="1:3" s="191" customFormat="1" ht="15.75" customHeight="1" x14ac:dyDescent="0.25">
      <c r="A137" s="204"/>
      <c r="B137" s="205"/>
      <c r="C137" s="205"/>
    </row>
    <row r="138" spans="1:3" s="191" customFormat="1" ht="15.75" customHeight="1" x14ac:dyDescent="0.25">
      <c r="A138" s="204"/>
      <c r="B138" s="205"/>
      <c r="C138" s="205"/>
    </row>
    <row r="139" spans="1:3" s="191" customFormat="1" ht="15.75" customHeight="1" x14ac:dyDescent="0.25">
      <c r="A139" s="204"/>
      <c r="B139" s="205"/>
      <c r="C139" s="205"/>
    </row>
    <row r="140" spans="1:3" s="191" customFormat="1" ht="15.75" customHeight="1" x14ac:dyDescent="0.25">
      <c r="A140" s="204"/>
      <c r="B140" s="205"/>
      <c r="C140" s="205"/>
    </row>
    <row r="141" spans="1:3" s="191" customFormat="1" ht="15.75" customHeight="1" x14ac:dyDescent="0.25">
      <c r="A141" s="204"/>
      <c r="B141" s="205"/>
      <c r="C141" s="205"/>
    </row>
    <row r="142" spans="1:3" s="191" customFormat="1" ht="15.75" customHeight="1" x14ac:dyDescent="0.25">
      <c r="A142" s="204"/>
      <c r="B142" s="205"/>
      <c r="C142" s="205"/>
    </row>
    <row r="143" spans="1:3" s="191" customFormat="1" ht="15.75" customHeight="1" x14ac:dyDescent="0.25">
      <c r="A143" s="204"/>
      <c r="B143" s="205"/>
      <c r="C143" s="205"/>
    </row>
    <row r="144" spans="1:3" s="191" customFormat="1" ht="15.75" customHeight="1" x14ac:dyDescent="0.25">
      <c r="A144" s="204"/>
      <c r="B144" s="205"/>
      <c r="C144" s="205"/>
    </row>
    <row r="145" spans="1:3" s="191" customFormat="1" ht="15.75" customHeight="1" x14ac:dyDescent="0.25">
      <c r="A145" s="204"/>
      <c r="B145" s="205"/>
      <c r="C145" s="205"/>
    </row>
    <row r="146" spans="1:3" s="191" customFormat="1" ht="15.75" customHeight="1" x14ac:dyDescent="0.25">
      <c r="A146" s="204"/>
      <c r="B146" s="205"/>
      <c r="C146" s="205"/>
    </row>
    <row r="147" spans="1:3" s="191" customFormat="1" ht="15.75" customHeight="1" x14ac:dyDescent="0.25">
      <c r="A147" s="204"/>
      <c r="B147" s="205"/>
      <c r="C147" s="205"/>
    </row>
    <row r="148" spans="1:3" s="191" customFormat="1" ht="15.75" customHeight="1" x14ac:dyDescent="0.25">
      <c r="A148" s="204"/>
      <c r="B148" s="205"/>
      <c r="C148" s="205"/>
    </row>
    <row r="149" spans="1:3" s="191" customFormat="1" ht="15.75" customHeight="1" x14ac:dyDescent="0.25">
      <c r="A149" s="204"/>
      <c r="B149" s="205"/>
      <c r="C149" s="205"/>
    </row>
    <row r="150" spans="1:3" s="191" customFormat="1" ht="15.75" customHeight="1" x14ac:dyDescent="0.25">
      <c r="A150" s="204"/>
      <c r="B150" s="205"/>
      <c r="C150" s="205"/>
    </row>
    <row r="151" spans="1:3" s="191" customFormat="1" ht="15.75" customHeight="1" x14ac:dyDescent="0.25">
      <c r="A151" s="204"/>
      <c r="B151" s="205"/>
      <c r="C151" s="205"/>
    </row>
    <row r="152" spans="1:3" s="191" customFormat="1" ht="15.75" customHeight="1" x14ac:dyDescent="0.25">
      <c r="A152" s="204"/>
      <c r="B152" s="205"/>
      <c r="C152" s="205"/>
    </row>
    <row r="153" spans="1:3" s="191" customFormat="1" ht="15.75" customHeight="1" x14ac:dyDescent="0.25">
      <c r="A153" s="204"/>
      <c r="B153" s="205"/>
      <c r="C153" s="205"/>
    </row>
    <row r="154" spans="1:3" s="191" customFormat="1" ht="15.75" customHeight="1" x14ac:dyDescent="0.25">
      <c r="A154" s="204"/>
      <c r="B154" s="205"/>
      <c r="C154" s="205"/>
    </row>
    <row r="155" spans="1:3" s="191" customFormat="1" ht="15.75" customHeight="1" x14ac:dyDescent="0.25">
      <c r="A155" s="204"/>
      <c r="B155" s="205"/>
      <c r="C155" s="205"/>
    </row>
    <row r="156" spans="1:3" s="191" customFormat="1" ht="15.75" customHeight="1" x14ac:dyDescent="0.25">
      <c r="A156" s="204"/>
      <c r="B156" s="205"/>
      <c r="C156" s="205"/>
    </row>
    <row r="157" spans="1:3" s="191" customFormat="1" ht="15.75" customHeight="1" x14ac:dyDescent="0.25">
      <c r="A157" s="204"/>
      <c r="B157" s="205"/>
      <c r="C157" s="205"/>
    </row>
    <row r="158" spans="1:3" s="191" customFormat="1" ht="15.75" customHeight="1" x14ac:dyDescent="0.25">
      <c r="A158" s="204"/>
      <c r="B158" s="205"/>
      <c r="C158" s="205"/>
    </row>
    <row r="159" spans="1:3" s="191" customFormat="1" ht="15.75" customHeight="1" x14ac:dyDescent="0.25">
      <c r="A159" s="204"/>
      <c r="B159" s="205"/>
      <c r="C159" s="205"/>
    </row>
    <row r="160" spans="1:3" s="191" customFormat="1" ht="15.75" customHeight="1" x14ac:dyDescent="0.25">
      <c r="A160" s="204"/>
      <c r="B160" s="205"/>
      <c r="C160" s="205"/>
    </row>
    <row r="161" spans="1:3" s="191" customFormat="1" ht="15.75" customHeight="1" x14ac:dyDescent="0.25">
      <c r="A161" s="204"/>
      <c r="B161" s="205"/>
      <c r="C161" s="205"/>
    </row>
    <row r="162" spans="1:3" s="191" customFormat="1" ht="15.75" customHeight="1" x14ac:dyDescent="0.25">
      <c r="A162" s="204"/>
      <c r="B162" s="205"/>
      <c r="C162" s="205"/>
    </row>
    <row r="163" spans="1:3" s="191" customFormat="1" ht="15.75" customHeight="1" x14ac:dyDescent="0.25">
      <c r="A163" s="204"/>
      <c r="B163" s="205"/>
      <c r="C163" s="205"/>
    </row>
    <row r="164" spans="1:3" s="191" customFormat="1" ht="15.75" customHeight="1" x14ac:dyDescent="0.25">
      <c r="A164" s="204"/>
      <c r="B164" s="205"/>
      <c r="C164" s="205"/>
    </row>
    <row r="165" spans="1:3" s="191" customFormat="1" ht="15.75" customHeight="1" x14ac:dyDescent="0.25">
      <c r="A165" s="204"/>
      <c r="B165" s="205"/>
      <c r="C165" s="205"/>
    </row>
    <row r="166" spans="1:3" s="191" customFormat="1" ht="15.75" customHeight="1" x14ac:dyDescent="0.25">
      <c r="A166" s="204"/>
      <c r="B166" s="205"/>
      <c r="C166" s="205"/>
    </row>
    <row r="167" spans="1:3" s="191" customFormat="1" ht="15.75" customHeight="1" x14ac:dyDescent="0.25">
      <c r="A167" s="204"/>
      <c r="B167" s="205"/>
      <c r="C167" s="205"/>
    </row>
    <row r="168" spans="1:3" s="191" customFormat="1" ht="15.75" customHeight="1" x14ac:dyDescent="0.25">
      <c r="A168" s="204"/>
      <c r="B168" s="205"/>
      <c r="C168" s="205"/>
    </row>
    <row r="169" spans="1:3" s="191" customFormat="1" ht="15.75" customHeight="1" x14ac:dyDescent="0.25">
      <c r="A169" s="204"/>
      <c r="B169" s="205"/>
      <c r="C169" s="205"/>
    </row>
    <row r="170" spans="1:3" s="191" customFormat="1" ht="15.75" customHeight="1" x14ac:dyDescent="0.25">
      <c r="A170" s="204"/>
      <c r="B170" s="205"/>
      <c r="C170" s="205"/>
    </row>
    <row r="171" spans="1:3" s="191" customFormat="1" ht="15.75" customHeight="1" x14ac:dyDescent="0.25">
      <c r="A171" s="204"/>
      <c r="B171" s="205"/>
      <c r="C171" s="205"/>
    </row>
    <row r="172" spans="1:3" s="191" customFormat="1" ht="15.75" customHeight="1" x14ac:dyDescent="0.25">
      <c r="A172" s="204"/>
      <c r="B172" s="205"/>
      <c r="C172" s="205"/>
    </row>
    <row r="173" spans="1:3" s="191" customFormat="1" ht="15.75" customHeight="1" x14ac:dyDescent="0.25">
      <c r="A173" s="204"/>
      <c r="B173" s="205"/>
      <c r="C173" s="205"/>
    </row>
    <row r="174" spans="1:3" s="191" customFormat="1" ht="15.75" customHeight="1" x14ac:dyDescent="0.25">
      <c r="A174" s="204"/>
      <c r="B174" s="206"/>
      <c r="C174" s="206"/>
    </row>
    <row r="175" spans="1:3" s="191" customFormat="1" ht="15.75" customHeight="1" x14ac:dyDescent="0.25">
      <c r="A175" s="204"/>
      <c r="B175" s="206"/>
      <c r="C175" s="206"/>
    </row>
    <row r="176" spans="1:3" s="191" customFormat="1" ht="15.75" customHeight="1" x14ac:dyDescent="0.25">
      <c r="A176" s="204"/>
      <c r="B176" s="206"/>
      <c r="C176" s="206"/>
    </row>
    <row r="177" spans="1:3" s="191" customFormat="1" ht="15.75" customHeight="1" x14ac:dyDescent="0.25">
      <c r="A177" s="204"/>
      <c r="B177" s="206"/>
      <c r="C177" s="206"/>
    </row>
    <row r="178" spans="1:3" s="191" customFormat="1" ht="15.75" customHeight="1" x14ac:dyDescent="0.25">
      <c r="A178" s="204"/>
      <c r="B178" s="206"/>
      <c r="C178" s="206"/>
    </row>
    <row r="179" spans="1:3" s="191" customFormat="1" ht="15.75" customHeight="1" x14ac:dyDescent="0.25">
      <c r="A179" s="204"/>
      <c r="B179" s="206"/>
      <c r="C179" s="206"/>
    </row>
    <row r="180" spans="1:3" s="191" customFormat="1" ht="15.75" customHeight="1" x14ac:dyDescent="0.25">
      <c r="A180" s="204"/>
      <c r="B180" s="206"/>
      <c r="C180" s="206"/>
    </row>
    <row r="181" spans="1:3" s="191" customFormat="1" ht="15.75" customHeight="1" x14ac:dyDescent="0.25">
      <c r="A181" s="204"/>
      <c r="B181" s="206"/>
      <c r="C181" s="206"/>
    </row>
    <row r="182" spans="1:3" s="191" customFormat="1" ht="15.75" customHeight="1" x14ac:dyDescent="0.25">
      <c r="A182" s="204"/>
      <c r="B182" s="206"/>
      <c r="C182" s="206"/>
    </row>
    <row r="183" spans="1:3" ht="15.75" customHeight="1" x14ac:dyDescent="0.25">
      <c r="A183" s="207"/>
      <c r="B183" s="208"/>
      <c r="C183" s="208"/>
    </row>
    <row r="184" spans="1:3" ht="15.75" customHeight="1" x14ac:dyDescent="0.25">
      <c r="A184" s="207"/>
      <c r="B184" s="208"/>
      <c r="C184" s="208"/>
    </row>
    <row r="185" spans="1:3" ht="15.75" customHeight="1" x14ac:dyDescent="0.25">
      <c r="A185" s="207"/>
      <c r="B185" s="208"/>
      <c r="C185" s="208"/>
    </row>
    <row r="186" spans="1:3" ht="15.75" customHeight="1" x14ac:dyDescent="0.25">
      <c r="A186" s="207"/>
      <c r="B186" s="208"/>
      <c r="C186" s="208"/>
    </row>
    <row r="187" spans="1:3" ht="15.75" customHeight="1" x14ac:dyDescent="0.25">
      <c r="A187" s="207"/>
      <c r="B187" s="208"/>
      <c r="C187" s="208"/>
    </row>
    <row r="188" spans="1:3" ht="15.75" customHeight="1" x14ac:dyDescent="0.25">
      <c r="A188" s="207"/>
      <c r="B188" s="208"/>
      <c r="C188" s="208"/>
    </row>
    <row r="189" spans="1:3" ht="15.75" customHeight="1" x14ac:dyDescent="0.25">
      <c r="A189" s="207"/>
      <c r="B189" s="208"/>
      <c r="C189" s="208"/>
    </row>
    <row r="190" spans="1:3" ht="15.75" customHeight="1" x14ac:dyDescent="0.25">
      <c r="A190" s="207"/>
      <c r="B190" s="208"/>
      <c r="C190" s="208"/>
    </row>
    <row r="191" spans="1:3" ht="15.75" customHeight="1" x14ac:dyDescent="0.25">
      <c r="A191" s="207"/>
      <c r="B191" s="208"/>
      <c r="C191" s="208"/>
    </row>
    <row r="192" spans="1:3" ht="15.75" customHeight="1" x14ac:dyDescent="0.25">
      <c r="A192" s="207"/>
      <c r="B192" s="208"/>
      <c r="C192" s="208"/>
    </row>
    <row r="193" spans="1:3" ht="15.75" customHeight="1" x14ac:dyDescent="0.25">
      <c r="A193" s="207"/>
      <c r="B193" s="208"/>
      <c r="C193" s="208"/>
    </row>
    <row r="194" spans="1:3" ht="15.75" customHeight="1" x14ac:dyDescent="0.25">
      <c r="A194" s="207"/>
      <c r="B194" s="208"/>
      <c r="C194" s="208"/>
    </row>
    <row r="195" spans="1:3" ht="15.75" customHeight="1" x14ac:dyDescent="0.25">
      <c r="A195" s="207"/>
      <c r="B195" s="208"/>
      <c r="C195" s="208"/>
    </row>
    <row r="196" spans="1:3" ht="15.75" customHeight="1" x14ac:dyDescent="0.25">
      <c r="A196" s="207"/>
      <c r="B196" s="208"/>
      <c r="C196" s="208"/>
    </row>
    <row r="197" spans="1:3" ht="15.75" customHeight="1" x14ac:dyDescent="0.25">
      <c r="A197" s="207"/>
      <c r="B197" s="208"/>
      <c r="C197" s="208"/>
    </row>
    <row r="198" spans="1:3" ht="15.75" customHeight="1" x14ac:dyDescent="0.25">
      <c r="A198" s="207"/>
      <c r="B198" s="208"/>
      <c r="C198" s="208"/>
    </row>
    <row r="199" spans="1:3" ht="15.75" customHeight="1" x14ac:dyDescent="0.25">
      <c r="A199" s="207"/>
      <c r="B199" s="208"/>
      <c r="C199" s="208"/>
    </row>
    <row r="200" spans="1:3" ht="15.75" customHeight="1" x14ac:dyDescent="0.25">
      <c r="A200" s="207"/>
      <c r="B200" s="208"/>
      <c r="C200" s="208"/>
    </row>
    <row r="201" spans="1:3" ht="15.75" customHeight="1" x14ac:dyDescent="0.25">
      <c r="A201" s="207"/>
      <c r="B201" s="208"/>
      <c r="C201" s="208"/>
    </row>
    <row r="202" spans="1:3" ht="15.75" customHeight="1" x14ac:dyDescent="0.25">
      <c r="A202" s="207"/>
      <c r="B202" s="208"/>
      <c r="C202" s="208"/>
    </row>
    <row r="203" spans="1:3" ht="15.75" customHeight="1" x14ac:dyDescent="0.25">
      <c r="A203" s="207"/>
      <c r="B203" s="208"/>
      <c r="C203" s="208"/>
    </row>
    <row r="204" spans="1:3" ht="15.75" customHeight="1" x14ac:dyDescent="0.25">
      <c r="A204" s="207"/>
      <c r="B204" s="208"/>
      <c r="C204" s="208"/>
    </row>
    <row r="205" spans="1:3" ht="15.75" customHeight="1" x14ac:dyDescent="0.25">
      <c r="A205" s="207"/>
      <c r="B205" s="208"/>
      <c r="C205" s="208"/>
    </row>
    <row r="206" spans="1:3" ht="15.75" customHeight="1" x14ac:dyDescent="0.25">
      <c r="A206" s="207"/>
      <c r="B206" s="208"/>
      <c r="C206" s="208"/>
    </row>
    <row r="207" spans="1:3" ht="15.75" customHeight="1" x14ac:dyDescent="0.25">
      <c r="A207" s="207"/>
      <c r="B207" s="208"/>
      <c r="C207" s="208"/>
    </row>
    <row r="208" spans="1:3" ht="15.75" customHeight="1" x14ac:dyDescent="0.25">
      <c r="A208" s="207"/>
      <c r="B208" s="208"/>
      <c r="C208" s="208"/>
    </row>
    <row r="209" spans="1:3" ht="15.75" customHeight="1" x14ac:dyDescent="0.25">
      <c r="A209" s="207"/>
      <c r="B209" s="208"/>
      <c r="C209" s="208"/>
    </row>
    <row r="210" spans="1:3" ht="15.75" customHeight="1" x14ac:dyDescent="0.25">
      <c r="A210" s="207"/>
      <c r="B210" s="208"/>
      <c r="C210" s="208"/>
    </row>
    <row r="211" spans="1:3" ht="15.75" customHeight="1" x14ac:dyDescent="0.25">
      <c r="A211" s="207"/>
      <c r="B211" s="208"/>
      <c r="C211" s="208"/>
    </row>
    <row r="212" spans="1:3" ht="15.75" customHeight="1" x14ac:dyDescent="0.25">
      <c r="A212" s="207"/>
      <c r="B212" s="208"/>
      <c r="C212" s="208"/>
    </row>
    <row r="213" spans="1:3" ht="15.75" customHeight="1" x14ac:dyDescent="0.25">
      <c r="A213" s="207"/>
      <c r="B213" s="208"/>
      <c r="C213" s="208"/>
    </row>
    <row r="214" spans="1:3" ht="15.75" customHeight="1" x14ac:dyDescent="0.25">
      <c r="A214" s="207"/>
      <c r="B214" s="208"/>
      <c r="C214" s="208"/>
    </row>
    <row r="215" spans="1:3" ht="15.75" customHeight="1" x14ac:dyDescent="0.25">
      <c r="A215" s="207"/>
      <c r="B215" s="208"/>
      <c r="C215" s="208"/>
    </row>
    <row r="216" spans="1:3" ht="15.75" customHeight="1" x14ac:dyDescent="0.25">
      <c r="A216" s="207"/>
      <c r="B216" s="208"/>
      <c r="C216" s="208"/>
    </row>
    <row r="217" spans="1:3" x14ac:dyDescent="0.25">
      <c r="A217" s="207"/>
      <c r="B217" s="208"/>
      <c r="C217" s="208"/>
    </row>
    <row r="218" spans="1:3" x14ac:dyDescent="0.25">
      <c r="A218" s="207"/>
      <c r="B218" s="208"/>
      <c r="C218" s="208"/>
    </row>
    <row r="219" spans="1:3" x14ac:dyDescent="0.25">
      <c r="A219" s="207"/>
      <c r="B219" s="208"/>
      <c r="C219" s="208"/>
    </row>
    <row r="220" spans="1:3" x14ac:dyDescent="0.25">
      <c r="A220" s="207"/>
      <c r="B220" s="208"/>
      <c r="C220" s="208"/>
    </row>
    <row r="221" spans="1:3" x14ac:dyDescent="0.25">
      <c r="A221" s="207"/>
      <c r="B221" s="208"/>
      <c r="C221" s="208"/>
    </row>
    <row r="222" spans="1:3" x14ac:dyDescent="0.25">
      <c r="A222" s="207"/>
      <c r="B222" s="208"/>
      <c r="C222" s="208"/>
    </row>
    <row r="223" spans="1:3" x14ac:dyDescent="0.25">
      <c r="A223" s="207"/>
      <c r="B223" s="208"/>
      <c r="C223" s="208"/>
    </row>
    <row r="224" spans="1:3" x14ac:dyDescent="0.25">
      <c r="A224" s="207"/>
      <c r="B224" s="208"/>
      <c r="C224" s="208"/>
    </row>
    <row r="225" spans="1:3" x14ac:dyDescent="0.25">
      <c r="A225" s="207"/>
      <c r="B225" s="208"/>
      <c r="C225" s="208"/>
    </row>
    <row r="226" spans="1:3" x14ac:dyDescent="0.25">
      <c r="A226" s="207"/>
      <c r="B226" s="208"/>
      <c r="C226" s="208"/>
    </row>
    <row r="227" spans="1:3" x14ac:dyDescent="0.25">
      <c r="A227" s="207"/>
      <c r="B227" s="208"/>
      <c r="C227" s="208"/>
    </row>
    <row r="228" spans="1:3" x14ac:dyDescent="0.25">
      <c r="A228" s="207"/>
      <c r="B228" s="208"/>
      <c r="C228" s="208"/>
    </row>
    <row r="229" spans="1:3" x14ac:dyDescent="0.25">
      <c r="A229" s="207"/>
      <c r="B229" s="208"/>
      <c r="C229" s="208"/>
    </row>
    <row r="230" spans="1:3" x14ac:dyDescent="0.25">
      <c r="A230" s="207"/>
      <c r="B230" s="208"/>
      <c r="C230" s="208"/>
    </row>
    <row r="231" spans="1:3" x14ac:dyDescent="0.25">
      <c r="A231" s="207"/>
      <c r="B231" s="208"/>
      <c r="C231" s="208"/>
    </row>
    <row r="232" spans="1:3" x14ac:dyDescent="0.25">
      <c r="A232" s="207"/>
      <c r="B232" s="208"/>
      <c r="C232" s="208"/>
    </row>
    <row r="233" spans="1:3" x14ac:dyDescent="0.25">
      <c r="A233" s="207"/>
      <c r="B233" s="208"/>
      <c r="C233" s="208"/>
    </row>
    <row r="234" spans="1:3" x14ac:dyDescent="0.25">
      <c r="A234" s="207"/>
      <c r="B234" s="208"/>
      <c r="C234" s="208"/>
    </row>
    <row r="235" spans="1:3" x14ac:dyDescent="0.25">
      <c r="A235" s="207"/>
      <c r="B235" s="208"/>
      <c r="C235" s="208"/>
    </row>
    <row r="236" spans="1:3" x14ac:dyDescent="0.25">
      <c r="A236" s="207"/>
      <c r="B236" s="208"/>
      <c r="C236" s="208"/>
    </row>
    <row r="237" spans="1:3" x14ac:dyDescent="0.25">
      <c r="A237" s="207"/>
      <c r="B237" s="208"/>
      <c r="C237" s="208"/>
    </row>
    <row r="238" spans="1:3" x14ac:dyDescent="0.25">
      <c r="A238" s="207"/>
      <c r="B238" s="208"/>
      <c r="C238" s="208"/>
    </row>
    <row r="239" spans="1:3" x14ac:dyDescent="0.25">
      <c r="A239" s="207"/>
      <c r="B239" s="208"/>
      <c r="C239" s="208"/>
    </row>
    <row r="240" spans="1:3" x14ac:dyDescent="0.25">
      <c r="A240" s="207"/>
      <c r="B240" s="208"/>
      <c r="C240" s="208"/>
    </row>
    <row r="241" spans="1:3" x14ac:dyDescent="0.25">
      <c r="A241" s="207"/>
      <c r="B241" s="208"/>
      <c r="C241" s="208"/>
    </row>
    <row r="242" spans="1:3" x14ac:dyDescent="0.25">
      <c r="A242" s="207"/>
      <c r="B242" s="208"/>
      <c r="C242" s="208"/>
    </row>
    <row r="243" spans="1:3" x14ac:dyDescent="0.25">
      <c r="A243" s="207"/>
      <c r="B243" s="208"/>
      <c r="C243" s="208"/>
    </row>
    <row r="244" spans="1:3" x14ac:dyDescent="0.25">
      <c r="A244" s="207"/>
      <c r="B244" s="208"/>
      <c r="C244" s="208"/>
    </row>
    <row r="245" spans="1:3" x14ac:dyDescent="0.25">
      <c r="A245" s="207"/>
      <c r="B245" s="208"/>
      <c r="C245" s="208"/>
    </row>
    <row r="246" spans="1:3" x14ac:dyDescent="0.25">
      <c r="A246" s="207"/>
      <c r="B246" s="208"/>
      <c r="C246" s="208"/>
    </row>
    <row r="247" spans="1:3" x14ac:dyDescent="0.25">
      <c r="A247" s="207"/>
      <c r="B247" s="208"/>
      <c r="C247" s="208"/>
    </row>
    <row r="248" spans="1:3" x14ac:dyDescent="0.25">
      <c r="A248" s="207"/>
      <c r="B248" s="208"/>
      <c r="C248" s="208"/>
    </row>
    <row r="249" spans="1:3" x14ac:dyDescent="0.25">
      <c r="A249" s="207"/>
      <c r="B249" s="208"/>
      <c r="C249" s="208"/>
    </row>
    <row r="250" spans="1:3" x14ac:dyDescent="0.25">
      <c r="A250" s="207"/>
      <c r="B250" s="208"/>
      <c r="C250" s="208"/>
    </row>
    <row r="251" spans="1:3" x14ac:dyDescent="0.25">
      <c r="A251" s="207"/>
      <c r="B251" s="208"/>
      <c r="C251" s="208"/>
    </row>
    <row r="252" spans="1:3" x14ac:dyDescent="0.25">
      <c r="A252" s="207"/>
      <c r="B252" s="208"/>
      <c r="C252" s="208"/>
    </row>
    <row r="253" spans="1:3" x14ac:dyDescent="0.25">
      <c r="A253" s="207"/>
      <c r="B253" s="208"/>
      <c r="C253" s="208"/>
    </row>
    <row r="254" spans="1:3" x14ac:dyDescent="0.25">
      <c r="A254" s="207"/>
      <c r="B254" s="208"/>
      <c r="C254" s="208"/>
    </row>
    <row r="255" spans="1:3" x14ac:dyDescent="0.25">
      <c r="A255" s="207"/>
      <c r="B255" s="208"/>
      <c r="C255" s="208"/>
    </row>
    <row r="256" spans="1:3" x14ac:dyDescent="0.25">
      <c r="A256" s="207"/>
      <c r="B256" s="208"/>
      <c r="C256" s="208"/>
    </row>
    <row r="257" spans="1:3" x14ac:dyDescent="0.25">
      <c r="A257" s="207"/>
      <c r="B257" s="208"/>
      <c r="C257" s="208"/>
    </row>
    <row r="258" spans="1:3" x14ac:dyDescent="0.25">
      <c r="A258" s="207"/>
      <c r="B258" s="208"/>
      <c r="C258" s="208"/>
    </row>
    <row r="259" spans="1:3" x14ac:dyDescent="0.25">
      <c r="A259" s="207"/>
      <c r="B259" s="208"/>
      <c r="C259" s="208"/>
    </row>
    <row r="260" spans="1:3" x14ac:dyDescent="0.25">
      <c r="A260" s="207"/>
      <c r="B260" s="208"/>
      <c r="C260" s="208"/>
    </row>
    <row r="261" spans="1:3" x14ac:dyDescent="0.25">
      <c r="A261" s="207"/>
      <c r="B261" s="208"/>
      <c r="C261" s="208"/>
    </row>
    <row r="262" spans="1:3" x14ac:dyDescent="0.25">
      <c r="A262" s="207"/>
      <c r="B262" s="208"/>
      <c r="C262" s="208"/>
    </row>
    <row r="263" spans="1:3" x14ac:dyDescent="0.25">
      <c r="A263" s="207"/>
      <c r="B263" s="208"/>
      <c r="C263" s="208"/>
    </row>
    <row r="264" spans="1:3" x14ac:dyDescent="0.25">
      <c r="A264" s="207"/>
      <c r="B264" s="208"/>
      <c r="C264" s="208"/>
    </row>
    <row r="265" spans="1:3" x14ac:dyDescent="0.25">
      <c r="A265" s="207"/>
      <c r="B265" s="208"/>
      <c r="C265" s="208"/>
    </row>
    <row r="266" spans="1:3" x14ac:dyDescent="0.25">
      <c r="A266" s="207"/>
      <c r="B266" s="208"/>
      <c r="C266" s="208"/>
    </row>
    <row r="267" spans="1:3" x14ac:dyDescent="0.25">
      <c r="A267" s="207"/>
      <c r="B267" s="208"/>
      <c r="C267" s="208"/>
    </row>
    <row r="268" spans="1:3" x14ac:dyDescent="0.25">
      <c r="A268" s="207"/>
      <c r="B268" s="208"/>
      <c r="C268" s="208"/>
    </row>
    <row r="269" spans="1:3" x14ac:dyDescent="0.25">
      <c r="A269" s="207"/>
      <c r="B269" s="208"/>
      <c r="C269" s="208"/>
    </row>
    <row r="270" spans="1:3" x14ac:dyDescent="0.25">
      <c r="A270" s="207"/>
      <c r="B270" s="208"/>
      <c r="C270" s="208"/>
    </row>
    <row r="271" spans="1:3" x14ac:dyDescent="0.25">
      <c r="A271" s="207"/>
      <c r="B271" s="208"/>
      <c r="C271" s="208"/>
    </row>
    <row r="272" spans="1:3" x14ac:dyDescent="0.25">
      <c r="A272" s="207"/>
      <c r="B272" s="208"/>
      <c r="C272" s="208"/>
    </row>
    <row r="273" spans="1:3" x14ac:dyDescent="0.25">
      <c r="A273" s="207"/>
      <c r="B273" s="208"/>
      <c r="C273" s="208"/>
    </row>
    <row r="274" spans="1:3" x14ac:dyDescent="0.25">
      <c r="A274" s="207"/>
      <c r="B274" s="208"/>
      <c r="C274" s="208"/>
    </row>
    <row r="275" spans="1:3" x14ac:dyDescent="0.25">
      <c r="A275" s="207"/>
      <c r="B275" s="208"/>
      <c r="C275" s="208"/>
    </row>
    <row r="276" spans="1:3" x14ac:dyDescent="0.25">
      <c r="A276" s="207"/>
      <c r="B276" s="208"/>
      <c r="C276" s="208"/>
    </row>
    <row r="277" spans="1:3" x14ac:dyDescent="0.25">
      <c r="A277" s="207"/>
      <c r="B277" s="208"/>
      <c r="C277" s="208"/>
    </row>
    <row r="278" spans="1:3" x14ac:dyDescent="0.25">
      <c r="A278" s="207"/>
      <c r="B278" s="208"/>
      <c r="C278" s="208"/>
    </row>
    <row r="279" spans="1:3" x14ac:dyDescent="0.25">
      <c r="A279" s="207"/>
      <c r="B279" s="208"/>
      <c r="C279" s="208"/>
    </row>
  </sheetData>
  <sheetProtection algorithmName="SHA-512" hashValue="I1dmMnHJm0XkmM+A9/Zl/uKP3bT48zgB9hzJ206qUqOELYYWUsZJbLYBPfq1cRFX3pJLMJ09SoFWd6umNRIw8w==" saltValue="JkzsSq2cOUbGrCisa5Yr6g==" spinCount="100000" sheet="1" objects="1" scenarios="1" selectLockedCells="1" selectUnlockedCells="1"/>
  <protectedRanges>
    <protectedRange sqref="C95" name="Tartomány4"/>
    <protectedRange sqref="C106" name="Tartomány4_1"/>
    <protectedRange sqref="C54" name="Tartomány1_2_1"/>
  </protectedRanges>
  <mergeCells count="42">
    <mergeCell ref="AE8:AE9"/>
    <mergeCell ref="D64:AA64"/>
    <mergeCell ref="AB6:AE7"/>
    <mergeCell ref="Z8:Z9"/>
    <mergeCell ref="AD8:AD9"/>
    <mergeCell ref="P7:S7"/>
    <mergeCell ref="A1:AA1"/>
    <mergeCell ref="A4:AA4"/>
    <mergeCell ref="A3:AA3"/>
    <mergeCell ref="C6:C9"/>
    <mergeCell ref="J8:J9"/>
    <mergeCell ref="K8:K9"/>
    <mergeCell ref="D7:G7"/>
    <mergeCell ref="X7:AA7"/>
    <mergeCell ref="AA8:AA9"/>
    <mergeCell ref="V8:V9"/>
    <mergeCell ref="A2:AA2"/>
    <mergeCell ref="N8:N9"/>
    <mergeCell ref="A5:AA5"/>
    <mergeCell ref="T7:W7"/>
    <mergeCell ref="F8:F9"/>
    <mergeCell ref="G8:G9"/>
    <mergeCell ref="A110:AA110"/>
    <mergeCell ref="A6:A9"/>
    <mergeCell ref="B6:B9"/>
    <mergeCell ref="R8:R9"/>
    <mergeCell ref="S8:S9"/>
    <mergeCell ref="L7:O7"/>
    <mergeCell ref="W8:W9"/>
    <mergeCell ref="O8:O9"/>
    <mergeCell ref="H7:K7"/>
    <mergeCell ref="D6:AA6"/>
    <mergeCell ref="A109:AA109"/>
    <mergeCell ref="A108:AA108"/>
    <mergeCell ref="AB107:AD107"/>
    <mergeCell ref="A63:AA63"/>
    <mergeCell ref="D10:AA10"/>
    <mergeCell ref="A107:AA107"/>
    <mergeCell ref="D73:AA73"/>
    <mergeCell ref="A95:AA95"/>
    <mergeCell ref="A92:AA92"/>
    <mergeCell ref="A94:AA94"/>
  </mergeCells>
  <phoneticPr fontId="15" type="noConversion"/>
  <pageMargins left="0.23622047244094491" right="0.23622047244094491" top="0.55118110236220474" bottom="0.55118110236220474" header="0.31496062992125984" footer="0.31496062992125984"/>
  <pageSetup paperSize="9" scale="85" orientation="landscape" r:id="rId1"/>
  <headerFooter alignWithMargins="0">
    <oddFooter>&amp;R&amp;Z&amp;F  &amp;D</oddFooter>
  </headerFooter>
  <ignoredErrors>
    <ignoredError sqref="E62" formula="1" unlockedFormula="1"/>
    <ignoredError sqref="Y71 I62 Y20 V20:X20 P62 E61 X71 T20 Z62 R62 P71 Y62 P20 X62 Z20 E72 Y61 E71 Z61 H61 I20 I71 I61 L62 AD23 M62 M20 M71 L71 L20 Q20 Q71 Q62 U20 X61 J20 N20 R20 F61 F62 H62 J62 J61 N62" formula="1"/>
    <ignoredError sqref="Y72 X72 Q72 L72 M72 H72 I72 P72" evalError="1" formula="1"/>
    <ignoredError sqref="AC2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16"/>
  <sheetViews>
    <sheetView zoomScale="90" zoomScaleNormal="90" zoomScaleSheetLayoutView="75" workbookViewId="0">
      <selection sqref="A1:AA1"/>
    </sheetView>
  </sheetViews>
  <sheetFormatPr defaultColWidth="10.6640625" defaultRowHeight="15.75" x14ac:dyDescent="0.25"/>
  <cols>
    <col min="1" max="1" width="17.1640625" style="222" customWidth="1"/>
    <col min="2" max="2" width="7.1640625" style="158" customWidth="1"/>
    <col min="3" max="3" width="54.33203125" style="158" customWidth="1"/>
    <col min="4" max="19" width="5.83203125" style="158" customWidth="1"/>
    <col min="20" max="27" width="5.83203125" style="158" hidden="1" customWidth="1"/>
    <col min="28" max="30" width="6.83203125" style="158" customWidth="1"/>
    <col min="31" max="31" width="6.1640625" style="158" customWidth="1"/>
    <col min="32" max="43" width="1.83203125" style="158" customWidth="1"/>
    <col min="44" max="44" width="2.33203125" style="158" customWidth="1"/>
    <col min="45" max="16384" width="10.6640625" style="158"/>
  </cols>
  <sheetData>
    <row r="1" spans="1:32" ht="21.95" customHeight="1" x14ac:dyDescent="0.2">
      <c r="A1" s="316" t="s">
        <v>25</v>
      </c>
      <c r="B1" s="316"/>
      <c r="C1" s="316"/>
      <c r="D1" s="317"/>
      <c r="E1" s="317"/>
      <c r="F1" s="317"/>
      <c r="G1" s="317"/>
      <c r="H1" s="317"/>
      <c r="I1" s="317"/>
      <c r="J1" s="317"/>
      <c r="K1" s="317"/>
      <c r="L1" s="317"/>
      <c r="M1" s="317"/>
      <c r="N1" s="317"/>
      <c r="O1" s="317"/>
      <c r="P1" s="317"/>
      <c r="Q1" s="317"/>
      <c r="R1" s="317"/>
      <c r="S1" s="317"/>
      <c r="T1" s="317"/>
      <c r="U1" s="317"/>
      <c r="V1" s="317"/>
      <c r="W1" s="317"/>
      <c r="X1" s="317"/>
      <c r="Y1" s="317"/>
      <c r="Z1" s="317"/>
      <c r="AA1" s="317"/>
      <c r="AB1" s="157"/>
      <c r="AC1" s="157"/>
      <c r="AD1" s="157"/>
      <c r="AE1" s="157"/>
    </row>
    <row r="2" spans="1:32" ht="21.95" customHeight="1" x14ac:dyDescent="0.2">
      <c r="A2" s="327" t="s">
        <v>61</v>
      </c>
      <c r="B2" s="327"/>
      <c r="C2" s="327"/>
      <c r="D2" s="328"/>
      <c r="E2" s="328"/>
      <c r="F2" s="328"/>
      <c r="G2" s="328"/>
      <c r="H2" s="328"/>
      <c r="I2" s="328"/>
      <c r="J2" s="328"/>
      <c r="K2" s="328"/>
      <c r="L2" s="328"/>
      <c r="M2" s="328"/>
      <c r="N2" s="328"/>
      <c r="O2" s="328"/>
      <c r="P2" s="328"/>
      <c r="Q2" s="328"/>
      <c r="R2" s="328"/>
      <c r="S2" s="328"/>
      <c r="T2" s="328"/>
      <c r="U2" s="328"/>
      <c r="V2" s="328"/>
      <c r="W2" s="328"/>
      <c r="X2" s="328"/>
      <c r="Y2" s="328"/>
      <c r="Z2" s="328"/>
      <c r="AA2" s="328"/>
      <c r="AB2" s="42"/>
      <c r="AC2" s="42"/>
      <c r="AD2" s="42"/>
      <c r="AE2" s="42"/>
    </row>
    <row r="3" spans="1:32" ht="15.75" customHeight="1" x14ac:dyDescent="0.2">
      <c r="A3" s="339" t="s">
        <v>168</v>
      </c>
      <c r="B3" s="339"/>
      <c r="C3" s="339"/>
      <c r="D3" s="340"/>
      <c r="E3" s="340"/>
      <c r="F3" s="340"/>
      <c r="G3" s="340"/>
      <c r="H3" s="340"/>
      <c r="I3" s="340"/>
      <c r="J3" s="340"/>
      <c r="K3" s="340"/>
      <c r="L3" s="340"/>
      <c r="M3" s="340"/>
      <c r="N3" s="340"/>
      <c r="O3" s="340"/>
      <c r="P3" s="340"/>
      <c r="Q3" s="340"/>
      <c r="R3" s="340"/>
      <c r="S3" s="340"/>
      <c r="T3" s="340"/>
      <c r="U3" s="340"/>
      <c r="V3" s="340"/>
      <c r="W3" s="340"/>
      <c r="X3" s="340"/>
      <c r="Y3" s="340"/>
      <c r="Z3" s="340"/>
      <c r="AA3" s="340"/>
      <c r="AB3" s="42"/>
      <c r="AC3" s="42"/>
      <c r="AD3" s="42"/>
      <c r="AE3" s="42"/>
    </row>
    <row r="4" spans="1:32" ht="15.75" customHeight="1" x14ac:dyDescent="0.2">
      <c r="A4" s="318" t="s">
        <v>294</v>
      </c>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B4" s="42"/>
      <c r="AC4" s="42"/>
      <c r="AD4" s="42"/>
      <c r="AE4" s="42"/>
    </row>
    <row r="5" spans="1:32" ht="15.75" customHeight="1" thickBot="1" x14ac:dyDescent="0.25">
      <c r="A5" s="329" t="s">
        <v>37</v>
      </c>
      <c r="B5" s="329"/>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44"/>
      <c r="AC5" s="44"/>
      <c r="AD5" s="44"/>
      <c r="AE5" s="44"/>
    </row>
    <row r="6" spans="1:32" ht="15.75" customHeight="1" thickTop="1" thickBot="1" x14ac:dyDescent="0.25">
      <c r="A6" s="296" t="s">
        <v>16</v>
      </c>
      <c r="B6" s="299" t="s">
        <v>17</v>
      </c>
      <c r="C6" s="322" t="s">
        <v>18</v>
      </c>
      <c r="D6" s="311" t="s">
        <v>11</v>
      </c>
      <c r="E6" s="312"/>
      <c r="F6" s="312"/>
      <c r="G6" s="312"/>
      <c r="H6" s="312"/>
      <c r="I6" s="312"/>
      <c r="J6" s="312"/>
      <c r="K6" s="312"/>
      <c r="L6" s="312"/>
      <c r="M6" s="312"/>
      <c r="N6" s="312"/>
      <c r="O6" s="312"/>
      <c r="P6" s="312"/>
      <c r="Q6" s="312"/>
      <c r="R6" s="312"/>
      <c r="S6" s="312"/>
      <c r="T6" s="312"/>
      <c r="U6" s="312"/>
      <c r="V6" s="312"/>
      <c r="W6" s="312"/>
      <c r="X6" s="312"/>
      <c r="Y6" s="312"/>
      <c r="Z6" s="312"/>
      <c r="AA6" s="312"/>
      <c r="AB6" s="333" t="s">
        <v>38</v>
      </c>
      <c r="AC6" s="334"/>
      <c r="AD6" s="334"/>
      <c r="AE6" s="335"/>
    </row>
    <row r="7" spans="1:32" ht="15.75" customHeight="1" x14ac:dyDescent="0.2">
      <c r="A7" s="297"/>
      <c r="B7" s="300"/>
      <c r="C7" s="323"/>
      <c r="D7" s="306" t="s">
        <v>1</v>
      </c>
      <c r="E7" s="307"/>
      <c r="F7" s="307"/>
      <c r="G7" s="308"/>
      <c r="H7" s="309" t="s">
        <v>2</v>
      </c>
      <c r="I7" s="307"/>
      <c r="J7" s="307"/>
      <c r="K7" s="310"/>
      <c r="L7" s="306" t="s">
        <v>3</v>
      </c>
      <c r="M7" s="307"/>
      <c r="N7" s="307"/>
      <c r="O7" s="308"/>
      <c r="P7" s="309" t="s">
        <v>4</v>
      </c>
      <c r="Q7" s="307"/>
      <c r="R7" s="307"/>
      <c r="S7" s="308"/>
      <c r="T7" s="306" t="s">
        <v>5</v>
      </c>
      <c r="U7" s="307"/>
      <c r="V7" s="307"/>
      <c r="W7" s="308"/>
      <c r="X7" s="309" t="s">
        <v>6</v>
      </c>
      <c r="Y7" s="307"/>
      <c r="Z7" s="307"/>
      <c r="AA7" s="310"/>
      <c r="AB7" s="336"/>
      <c r="AC7" s="337"/>
      <c r="AD7" s="337"/>
      <c r="AE7" s="338"/>
    </row>
    <row r="8" spans="1:32" ht="15.75" customHeight="1" x14ac:dyDescent="0.2">
      <c r="A8" s="297"/>
      <c r="B8" s="300"/>
      <c r="C8" s="323"/>
      <c r="D8" s="84" t="s">
        <v>12</v>
      </c>
      <c r="E8" s="84" t="s">
        <v>13</v>
      </c>
      <c r="F8" s="302" t="s">
        <v>10</v>
      </c>
      <c r="G8" s="304" t="s">
        <v>15</v>
      </c>
      <c r="H8" s="84" t="s">
        <v>12</v>
      </c>
      <c r="I8" s="84" t="s">
        <v>13</v>
      </c>
      <c r="J8" s="302" t="s">
        <v>10</v>
      </c>
      <c r="K8" s="304" t="s">
        <v>15</v>
      </c>
      <c r="L8" s="84" t="s">
        <v>12</v>
      </c>
      <c r="M8" s="84" t="s">
        <v>13</v>
      </c>
      <c r="N8" s="302" t="s">
        <v>10</v>
      </c>
      <c r="O8" s="304" t="s">
        <v>15</v>
      </c>
      <c r="P8" s="84" t="s">
        <v>12</v>
      </c>
      <c r="Q8" s="84" t="s">
        <v>13</v>
      </c>
      <c r="R8" s="302" t="s">
        <v>10</v>
      </c>
      <c r="S8" s="304" t="s">
        <v>15</v>
      </c>
      <c r="T8" s="84" t="s">
        <v>12</v>
      </c>
      <c r="U8" s="84" t="s">
        <v>13</v>
      </c>
      <c r="V8" s="302" t="s">
        <v>10</v>
      </c>
      <c r="W8" s="304" t="s">
        <v>15</v>
      </c>
      <c r="X8" s="84" t="s">
        <v>12</v>
      </c>
      <c r="Y8" s="84" t="s">
        <v>13</v>
      </c>
      <c r="Z8" s="302" t="s">
        <v>10</v>
      </c>
      <c r="AA8" s="325" t="s">
        <v>15</v>
      </c>
      <c r="AB8" s="103" t="s">
        <v>12</v>
      </c>
      <c r="AC8" s="84" t="s">
        <v>13</v>
      </c>
      <c r="AD8" s="302" t="s">
        <v>10</v>
      </c>
      <c r="AE8" s="304" t="s">
        <v>15</v>
      </c>
      <c r="AF8" s="158" t="e">
        <f>IF(#REF!*#REF!=0,"",#REF!*#REF!)</f>
        <v>#REF!</v>
      </c>
    </row>
    <row r="9" spans="1:32" ht="80.099999999999994" customHeight="1" thickBot="1" x14ac:dyDescent="0.25">
      <c r="A9" s="298"/>
      <c r="B9" s="301"/>
      <c r="C9" s="324"/>
      <c r="D9" s="6" t="s">
        <v>34</v>
      </c>
      <c r="E9" s="6" t="s">
        <v>34</v>
      </c>
      <c r="F9" s="303"/>
      <c r="G9" s="305"/>
      <c r="H9" s="6" t="s">
        <v>34</v>
      </c>
      <c r="I9" s="6" t="s">
        <v>34</v>
      </c>
      <c r="J9" s="303"/>
      <c r="K9" s="305"/>
      <c r="L9" s="6" t="s">
        <v>34</v>
      </c>
      <c r="M9" s="6" t="s">
        <v>34</v>
      </c>
      <c r="N9" s="303"/>
      <c r="O9" s="305"/>
      <c r="P9" s="6" t="s">
        <v>34</v>
      </c>
      <c r="Q9" s="6" t="s">
        <v>34</v>
      </c>
      <c r="R9" s="303"/>
      <c r="S9" s="305"/>
      <c r="T9" s="6" t="s">
        <v>34</v>
      </c>
      <c r="U9" s="6" t="s">
        <v>34</v>
      </c>
      <c r="V9" s="303"/>
      <c r="W9" s="305"/>
      <c r="X9" s="6" t="s">
        <v>34</v>
      </c>
      <c r="Y9" s="6" t="s">
        <v>34</v>
      </c>
      <c r="Z9" s="303"/>
      <c r="AA9" s="326"/>
      <c r="AB9" s="104" t="s">
        <v>34</v>
      </c>
      <c r="AC9" s="6" t="s">
        <v>34</v>
      </c>
      <c r="AD9" s="303"/>
      <c r="AE9" s="305"/>
    </row>
    <row r="10" spans="1:32" s="159" customFormat="1" ht="15.75" customHeight="1" thickBot="1" x14ac:dyDescent="0.35">
      <c r="A10" s="75"/>
      <c r="B10" s="76"/>
      <c r="C10" s="77" t="s">
        <v>27</v>
      </c>
      <c r="D10" s="78">
        <f>SUM(szakon_kozos!D62)</f>
        <v>50</v>
      </c>
      <c r="E10" s="41">
        <f>SUM(szakon_kozos!E62)</f>
        <v>6</v>
      </c>
      <c r="F10" s="41">
        <f>SUM(szakon_kozos!F62)</f>
        <v>18</v>
      </c>
      <c r="G10" s="79">
        <f>SUM(szakon_kozos!G62)</f>
        <v>0</v>
      </c>
      <c r="H10" s="78">
        <f>SUM(szakon_kozos!H62)</f>
        <v>73</v>
      </c>
      <c r="I10" s="41">
        <f>SUM(szakon_kozos!I62)</f>
        <v>17</v>
      </c>
      <c r="J10" s="41">
        <f>SUM(szakon_kozos!J62)</f>
        <v>22</v>
      </c>
      <c r="K10" s="79">
        <f>SUM(szakon_kozos!K62)</f>
        <v>0</v>
      </c>
      <c r="L10" s="78">
        <f>SUM(szakon_kozos!L62)</f>
        <v>55</v>
      </c>
      <c r="M10" s="41">
        <f>SUM(szakon_kozos!M62)</f>
        <v>36</v>
      </c>
      <c r="N10" s="41">
        <f>SUM(szakon_kozos!N62)</f>
        <v>23</v>
      </c>
      <c r="O10" s="79">
        <f>SUM(szakon_kozos!O62)</f>
        <v>0</v>
      </c>
      <c r="P10" s="78">
        <f>SUM(szakon_kozos!P62)</f>
        <v>64</v>
      </c>
      <c r="Q10" s="41">
        <f>SUM(szakon_kozos!Q62)</f>
        <v>48</v>
      </c>
      <c r="R10" s="41">
        <f>SUM(szakon_kozos!R62)</f>
        <v>28</v>
      </c>
      <c r="S10" s="79">
        <f>SUM(szakon_kozos!S62)</f>
        <v>0</v>
      </c>
      <c r="T10" s="78">
        <f>SUM(szakon_kozos!T62)</f>
        <v>0</v>
      </c>
      <c r="U10" s="41">
        <f>SUM(szakon_kozos!U62)</f>
        <v>0</v>
      </c>
      <c r="V10" s="41">
        <f>SUM(szakon_kozos!V62)</f>
        <v>0</v>
      </c>
      <c r="W10" s="79">
        <f>SUM(szakon_kozos!W62)</f>
        <v>0</v>
      </c>
      <c r="X10" s="78">
        <f>SUM(szakon_kozos!X62)</f>
        <v>0</v>
      </c>
      <c r="Y10" s="41">
        <f>SUM(szakon_kozos!Y62)</f>
        <v>0</v>
      </c>
      <c r="Z10" s="41">
        <f>SUM(szakon_kozos!Z62)</f>
        <v>0</v>
      </c>
      <c r="AA10" s="101">
        <f>SUM(szakon_kozos!AA62)</f>
        <v>0</v>
      </c>
      <c r="AB10" s="80">
        <f>SUM(szakon_kozos!AB62)</f>
        <v>242</v>
      </c>
      <c r="AC10" s="81">
        <f>SUM(szakon_kozos!AC62)</f>
        <v>107</v>
      </c>
      <c r="AD10" s="81">
        <f>SUM(szakon_kozos!AD62)</f>
        <v>97</v>
      </c>
      <c r="AE10" s="100">
        <f>SUM(szakon_kozos!AE62)</f>
        <v>0</v>
      </c>
    </row>
    <row r="11" spans="1:32" s="159" customFormat="1" ht="15.75" customHeight="1" x14ac:dyDescent="0.3">
      <c r="A11" s="56" t="s">
        <v>3</v>
      </c>
      <c r="B11" s="7"/>
      <c r="C11" s="151" t="s">
        <v>19</v>
      </c>
      <c r="D11" s="57"/>
      <c r="E11" s="58"/>
      <c r="F11" s="58"/>
      <c r="G11" s="59"/>
      <c r="H11" s="58"/>
      <c r="I11" s="58"/>
      <c r="J11" s="58"/>
      <c r="K11" s="59"/>
      <c r="L11" s="58"/>
      <c r="M11" s="58"/>
      <c r="N11" s="58"/>
      <c r="O11" s="59"/>
      <c r="P11" s="58"/>
      <c r="Q11" s="58"/>
      <c r="R11" s="58"/>
      <c r="S11" s="59"/>
      <c r="T11" s="59"/>
      <c r="U11" s="59"/>
      <c r="V11" s="59"/>
      <c r="W11" s="59"/>
      <c r="X11" s="58"/>
      <c r="Y11" s="58"/>
      <c r="Z11" s="58"/>
      <c r="AA11" s="59"/>
      <c r="AB11" s="105"/>
      <c r="AC11" s="69"/>
      <c r="AD11" s="69"/>
      <c r="AE11" s="70"/>
    </row>
    <row r="12" spans="1:32" ht="15.75" customHeight="1" x14ac:dyDescent="0.3">
      <c r="A12" s="195" t="s">
        <v>170</v>
      </c>
      <c r="B12" s="147" t="s">
        <v>171</v>
      </c>
      <c r="C12" s="210" t="s">
        <v>172</v>
      </c>
      <c r="D12" s="169">
        <v>16</v>
      </c>
      <c r="E12" s="170"/>
      <c r="F12" s="211">
        <v>4</v>
      </c>
      <c r="G12" s="163" t="s">
        <v>0</v>
      </c>
      <c r="H12" s="169"/>
      <c r="I12" s="170"/>
      <c r="J12" s="211"/>
      <c r="K12" s="163"/>
      <c r="L12" s="169"/>
      <c r="M12" s="170"/>
      <c r="N12" s="211"/>
      <c r="O12" s="163"/>
      <c r="P12" s="169"/>
      <c r="Q12" s="170"/>
      <c r="R12" s="211"/>
      <c r="S12" s="163" t="s">
        <v>209</v>
      </c>
      <c r="T12" s="169"/>
      <c r="U12" s="170"/>
      <c r="V12" s="211"/>
      <c r="W12" s="166"/>
      <c r="X12" s="169"/>
      <c r="Y12" s="170"/>
      <c r="Z12" s="211"/>
      <c r="AA12" s="168"/>
      <c r="AB12" s="106">
        <f>IF(D12+H12+L12+P12+T12+X12=0,"",D12+H12+L12+P12+T12+X12)</f>
        <v>16</v>
      </c>
      <c r="AC12" s="10" t="str">
        <f>IF(E12+I12+M12+Q12+U12+Y12=0,"",E12+I12+M12+Q12+U12+Y12)</f>
        <v/>
      </c>
      <c r="AD12" s="10">
        <f>IF(F12+J12+N12+R12+V12+Z12=0,"",F12+J12+N12+R12+V12+Z12)</f>
        <v>4</v>
      </c>
      <c r="AE12" s="11" t="s">
        <v>47</v>
      </c>
    </row>
    <row r="13" spans="1:32" ht="15.75" customHeight="1" x14ac:dyDescent="0.3">
      <c r="A13" s="195" t="s">
        <v>173</v>
      </c>
      <c r="B13" s="147" t="s">
        <v>171</v>
      </c>
      <c r="C13" s="212" t="s">
        <v>174</v>
      </c>
      <c r="D13" s="169"/>
      <c r="E13" s="170"/>
      <c r="F13" s="211"/>
      <c r="G13" s="163"/>
      <c r="H13" s="169">
        <v>16</v>
      </c>
      <c r="I13" s="170"/>
      <c r="J13" s="211">
        <v>4</v>
      </c>
      <c r="K13" s="163" t="s">
        <v>0</v>
      </c>
      <c r="L13" s="169"/>
      <c r="M13" s="170"/>
      <c r="N13" s="211"/>
      <c r="O13" s="163"/>
      <c r="P13" s="169"/>
      <c r="Q13" s="170"/>
      <c r="R13" s="211"/>
      <c r="S13" s="163" t="s">
        <v>209</v>
      </c>
      <c r="T13" s="169"/>
      <c r="U13" s="170"/>
      <c r="V13" s="211"/>
      <c r="W13" s="166"/>
      <c r="X13" s="169"/>
      <c r="Y13" s="170"/>
      <c r="Z13" s="211"/>
      <c r="AA13" s="168"/>
      <c r="AB13" s="106">
        <f t="shared" ref="AB13:AB19" si="0">IF(D13+H13+L13+P13+T13+X13=0,"",D13+H13+L13+P13+T13+X13)</f>
        <v>16</v>
      </c>
      <c r="AC13" s="10" t="str">
        <f t="shared" ref="AC13:AC19" si="1">IF(E13+I13+M13+Q13+U13+Y13=0,"",E13+I13+M13+Q13+U13+Y13)</f>
        <v/>
      </c>
      <c r="AD13" s="10">
        <f t="shared" ref="AD13:AD19" si="2">IF(F13+J13+N13+R13+V13+Z13=0,"",F13+J13+N13+R13+V13+Z13)</f>
        <v>4</v>
      </c>
      <c r="AE13" s="11" t="s">
        <v>47</v>
      </c>
    </row>
    <row r="14" spans="1:32" ht="15.75" customHeight="1" x14ac:dyDescent="0.3">
      <c r="A14" s="195" t="s">
        <v>175</v>
      </c>
      <c r="B14" s="147" t="s">
        <v>171</v>
      </c>
      <c r="C14" s="212" t="s">
        <v>176</v>
      </c>
      <c r="D14" s="169"/>
      <c r="E14" s="170"/>
      <c r="F14" s="211"/>
      <c r="G14" s="163"/>
      <c r="H14" s="169"/>
      <c r="I14" s="170"/>
      <c r="J14" s="211"/>
      <c r="K14" s="163"/>
      <c r="L14" s="169">
        <v>16</v>
      </c>
      <c r="M14" s="170"/>
      <c r="N14" s="211">
        <v>4</v>
      </c>
      <c r="O14" s="163" t="s">
        <v>0</v>
      </c>
      <c r="P14" s="169"/>
      <c r="Q14" s="170"/>
      <c r="R14" s="211"/>
      <c r="S14" s="163" t="s">
        <v>209</v>
      </c>
      <c r="T14" s="169"/>
      <c r="U14" s="170"/>
      <c r="V14" s="211"/>
      <c r="W14" s="166"/>
      <c r="X14" s="169"/>
      <c r="Y14" s="170"/>
      <c r="Z14" s="211"/>
      <c r="AA14" s="168"/>
      <c r="AB14" s="106">
        <f t="shared" si="0"/>
        <v>16</v>
      </c>
      <c r="AC14" s="10" t="str">
        <f t="shared" si="1"/>
        <v/>
      </c>
      <c r="AD14" s="10">
        <f t="shared" si="2"/>
        <v>4</v>
      </c>
      <c r="AE14" s="11" t="s">
        <v>47</v>
      </c>
    </row>
    <row r="15" spans="1:32" ht="15.75" customHeight="1" x14ac:dyDescent="0.3">
      <c r="A15" s="195" t="s">
        <v>177</v>
      </c>
      <c r="B15" s="147" t="s">
        <v>171</v>
      </c>
      <c r="C15" s="212" t="s">
        <v>178</v>
      </c>
      <c r="D15" s="169">
        <v>6</v>
      </c>
      <c r="E15" s="170"/>
      <c r="F15" s="211">
        <v>3</v>
      </c>
      <c r="G15" s="163" t="s">
        <v>205</v>
      </c>
      <c r="H15" s="169"/>
      <c r="I15" s="170"/>
      <c r="J15" s="211"/>
      <c r="K15" s="163"/>
      <c r="L15" s="169"/>
      <c r="M15" s="170"/>
      <c r="N15" s="211"/>
      <c r="O15" s="163"/>
      <c r="P15" s="169"/>
      <c r="Q15" s="170"/>
      <c r="R15" s="211"/>
      <c r="S15" s="163"/>
      <c r="T15" s="169"/>
      <c r="U15" s="170"/>
      <c r="V15" s="211"/>
      <c r="W15" s="166"/>
      <c r="X15" s="169"/>
      <c r="Y15" s="170"/>
      <c r="Z15" s="211"/>
      <c r="AA15" s="168"/>
      <c r="AB15" s="106">
        <f t="shared" si="0"/>
        <v>6</v>
      </c>
      <c r="AC15" s="10" t="str">
        <f t="shared" si="1"/>
        <v/>
      </c>
      <c r="AD15" s="10">
        <f t="shared" si="2"/>
        <v>3</v>
      </c>
      <c r="AE15" s="11" t="s">
        <v>47</v>
      </c>
    </row>
    <row r="16" spans="1:32" ht="15.75" customHeight="1" x14ac:dyDescent="0.3">
      <c r="A16" s="195" t="s">
        <v>299</v>
      </c>
      <c r="B16" s="152" t="s">
        <v>171</v>
      </c>
      <c r="C16" s="213" t="s">
        <v>179</v>
      </c>
      <c r="D16" s="169"/>
      <c r="E16" s="170"/>
      <c r="F16" s="211"/>
      <c r="G16" s="163"/>
      <c r="H16" s="169"/>
      <c r="I16" s="170"/>
      <c r="J16" s="211"/>
      <c r="K16" s="163"/>
      <c r="L16" s="169">
        <v>6</v>
      </c>
      <c r="M16" s="170"/>
      <c r="N16" s="211">
        <v>2</v>
      </c>
      <c r="O16" s="163" t="s">
        <v>205</v>
      </c>
      <c r="P16" s="169"/>
      <c r="Q16" s="170"/>
      <c r="R16" s="211"/>
      <c r="S16" s="163"/>
      <c r="T16" s="169"/>
      <c r="U16" s="170"/>
      <c r="V16" s="211"/>
      <c r="W16" s="166"/>
      <c r="X16" s="169"/>
      <c r="Y16" s="170"/>
      <c r="Z16" s="211"/>
      <c r="AA16" s="168"/>
      <c r="AB16" s="106">
        <f t="shared" si="0"/>
        <v>6</v>
      </c>
      <c r="AC16" s="10" t="str">
        <f t="shared" si="1"/>
        <v/>
      </c>
      <c r="AD16" s="10">
        <f t="shared" si="2"/>
        <v>2</v>
      </c>
      <c r="AE16" s="11" t="s">
        <v>47</v>
      </c>
    </row>
    <row r="17" spans="1:31" ht="15.75" customHeight="1" x14ac:dyDescent="0.3">
      <c r="A17" s="195" t="s">
        <v>180</v>
      </c>
      <c r="B17" s="147" t="s">
        <v>171</v>
      </c>
      <c r="C17" s="210" t="s">
        <v>181</v>
      </c>
      <c r="D17" s="169"/>
      <c r="E17" s="170"/>
      <c r="F17" s="211"/>
      <c r="G17" s="163"/>
      <c r="H17" s="169"/>
      <c r="I17" s="170"/>
      <c r="J17" s="211"/>
      <c r="K17" s="163"/>
      <c r="L17" s="169"/>
      <c r="M17" s="170"/>
      <c r="N17" s="211"/>
      <c r="O17" s="163"/>
      <c r="P17" s="169">
        <v>6</v>
      </c>
      <c r="Q17" s="170"/>
      <c r="R17" s="211">
        <v>2</v>
      </c>
      <c r="S17" s="163" t="s">
        <v>205</v>
      </c>
      <c r="T17" s="169"/>
      <c r="U17" s="170"/>
      <c r="V17" s="211"/>
      <c r="W17" s="166"/>
      <c r="X17" s="169"/>
      <c r="Y17" s="170"/>
      <c r="Z17" s="211"/>
      <c r="AA17" s="168"/>
      <c r="AB17" s="106">
        <f t="shared" si="0"/>
        <v>6</v>
      </c>
      <c r="AC17" s="10" t="str">
        <f t="shared" si="1"/>
        <v/>
      </c>
      <c r="AD17" s="10">
        <f t="shared" si="2"/>
        <v>2</v>
      </c>
      <c r="AE17" s="11" t="s">
        <v>47</v>
      </c>
    </row>
    <row r="18" spans="1:31" ht="15.75" customHeight="1" x14ac:dyDescent="0.3">
      <c r="A18" s="195" t="s">
        <v>182</v>
      </c>
      <c r="B18" s="147" t="s">
        <v>171</v>
      </c>
      <c r="C18" s="210" t="s">
        <v>183</v>
      </c>
      <c r="D18" s="169"/>
      <c r="E18" s="170"/>
      <c r="F18" s="211"/>
      <c r="G18" s="163"/>
      <c r="H18" s="169">
        <v>6</v>
      </c>
      <c r="I18" s="170"/>
      <c r="J18" s="211">
        <v>2</v>
      </c>
      <c r="K18" s="163" t="s">
        <v>205</v>
      </c>
      <c r="L18" s="169"/>
      <c r="M18" s="170"/>
      <c r="N18" s="211"/>
      <c r="O18" s="163"/>
      <c r="P18" s="169"/>
      <c r="Q18" s="170"/>
      <c r="R18" s="211"/>
      <c r="S18" s="163"/>
      <c r="T18" s="169"/>
      <c r="U18" s="170"/>
      <c r="V18" s="211"/>
      <c r="W18" s="166"/>
      <c r="X18" s="169"/>
      <c r="Y18" s="170"/>
      <c r="Z18" s="211"/>
      <c r="AA18" s="168"/>
      <c r="AB18" s="106">
        <f t="shared" si="0"/>
        <v>6</v>
      </c>
      <c r="AC18" s="10" t="str">
        <f t="shared" si="1"/>
        <v/>
      </c>
      <c r="AD18" s="10">
        <f t="shared" si="2"/>
        <v>2</v>
      </c>
      <c r="AE18" s="11" t="s">
        <v>47</v>
      </c>
    </row>
    <row r="19" spans="1:31" ht="15.75" customHeight="1" x14ac:dyDescent="0.3">
      <c r="A19" s="195" t="s">
        <v>184</v>
      </c>
      <c r="B19" s="147" t="s">
        <v>171</v>
      </c>
      <c r="C19" s="210" t="s">
        <v>185</v>
      </c>
      <c r="D19" s="169">
        <v>8</v>
      </c>
      <c r="E19" s="170"/>
      <c r="F19" s="211">
        <v>2</v>
      </c>
      <c r="G19" s="163" t="s">
        <v>205</v>
      </c>
      <c r="H19" s="169"/>
      <c r="I19" s="170"/>
      <c r="J19" s="211"/>
      <c r="K19" s="163"/>
      <c r="L19" s="169"/>
      <c r="M19" s="170"/>
      <c r="N19" s="211"/>
      <c r="O19" s="163"/>
      <c r="P19" s="169"/>
      <c r="Q19" s="170"/>
      <c r="R19" s="211"/>
      <c r="S19" s="163"/>
      <c r="T19" s="169"/>
      <c r="U19" s="170"/>
      <c r="V19" s="211"/>
      <c r="W19" s="166"/>
      <c r="X19" s="169"/>
      <c r="Y19" s="170"/>
      <c r="Z19" s="211"/>
      <c r="AA19" s="168"/>
      <c r="AB19" s="106">
        <f t="shared" si="0"/>
        <v>8</v>
      </c>
      <c r="AC19" s="10" t="str">
        <f t="shared" si="1"/>
        <v/>
      </c>
      <c r="AD19" s="10">
        <f t="shared" si="2"/>
        <v>2</v>
      </c>
      <c r="AE19" s="11" t="s">
        <v>47</v>
      </c>
    </row>
    <row r="20" spans="1:31" s="159" customFormat="1" ht="15.75" customHeight="1" thickBot="1" x14ac:dyDescent="0.35">
      <c r="A20" s="13"/>
      <c r="B20" s="130"/>
      <c r="C20" s="131" t="s">
        <v>21</v>
      </c>
      <c r="D20" s="17">
        <f>SUM(D12:D19)</f>
        <v>30</v>
      </c>
      <c r="E20" s="17">
        <f>SUM(E12:E19)</f>
        <v>0</v>
      </c>
      <c r="F20" s="17">
        <f>SUM(F12:F19)</f>
        <v>9</v>
      </c>
      <c r="G20" s="22" t="s">
        <v>47</v>
      </c>
      <c r="H20" s="23">
        <f>SUM(H12:H19)</f>
        <v>22</v>
      </c>
      <c r="I20" s="17">
        <f>SUM(I12:I19)</f>
        <v>0</v>
      </c>
      <c r="J20" s="17">
        <f>SUM(J12:J19)</f>
        <v>6</v>
      </c>
      <c r="K20" s="22" t="s">
        <v>47</v>
      </c>
      <c r="L20" s="21">
        <f>SUM(L12:L19)</f>
        <v>22</v>
      </c>
      <c r="M20" s="17">
        <f>SUM(M12:M19)</f>
        <v>0</v>
      </c>
      <c r="N20" s="17">
        <f>SUM(N12:N19)</f>
        <v>6</v>
      </c>
      <c r="O20" s="22" t="s">
        <v>47</v>
      </c>
      <c r="P20" s="23">
        <f>SUM(P12:P19)</f>
        <v>6</v>
      </c>
      <c r="Q20" s="17">
        <f>SUM(Q12:Q19)</f>
        <v>0</v>
      </c>
      <c r="R20" s="17">
        <f>SUM(R12:R19)</f>
        <v>2</v>
      </c>
      <c r="S20" s="22" t="s">
        <v>47</v>
      </c>
      <c r="T20" s="23">
        <f>SUM(T12:T19)</f>
        <v>0</v>
      </c>
      <c r="U20" s="17">
        <f>SUM(U12:U19)</f>
        <v>0</v>
      </c>
      <c r="V20" s="17">
        <f>SUM(V12:V19)</f>
        <v>0</v>
      </c>
      <c r="W20" s="22" t="s">
        <v>47</v>
      </c>
      <c r="X20" s="21">
        <f>SUM(X12:X19)</f>
        <v>0</v>
      </c>
      <c r="Y20" s="17">
        <f>SUM(Y12:Y19)</f>
        <v>0</v>
      </c>
      <c r="Z20" s="17">
        <f>SUM(Z12:Z19)</f>
        <v>0</v>
      </c>
      <c r="AA20" s="24" t="s">
        <v>47</v>
      </c>
      <c r="AB20" s="23">
        <f>SUM(AB12:AB19)</f>
        <v>80</v>
      </c>
      <c r="AC20" s="17">
        <f>SUM(AC12:AC19)</f>
        <v>0</v>
      </c>
      <c r="AD20" s="17">
        <f>SUM(AD12:AD19)</f>
        <v>23</v>
      </c>
      <c r="AE20" s="22" t="s">
        <v>47</v>
      </c>
    </row>
    <row r="21" spans="1:31" s="159" customFormat="1" ht="15.75" customHeight="1" thickBot="1" x14ac:dyDescent="0.35">
      <c r="A21" s="73"/>
      <c r="B21" s="74"/>
      <c r="C21" s="51" t="s">
        <v>33</v>
      </c>
      <c r="D21" s="78">
        <f>D10+D20</f>
        <v>80</v>
      </c>
      <c r="E21" s="41">
        <f>E10+E20</f>
        <v>6</v>
      </c>
      <c r="F21" s="41">
        <f>F10+F20</f>
        <v>27</v>
      </c>
      <c r="G21" s="82" t="s">
        <v>47</v>
      </c>
      <c r="H21" s="78">
        <f>H10+H20</f>
        <v>95</v>
      </c>
      <c r="I21" s="41">
        <f>I10+I20</f>
        <v>17</v>
      </c>
      <c r="J21" s="41">
        <f>J10+J20</f>
        <v>28</v>
      </c>
      <c r="K21" s="82" t="s">
        <v>47</v>
      </c>
      <c r="L21" s="78">
        <f>L10+L20</f>
        <v>77</v>
      </c>
      <c r="M21" s="41">
        <f>M10+M20</f>
        <v>36</v>
      </c>
      <c r="N21" s="41">
        <f>N10+N20</f>
        <v>29</v>
      </c>
      <c r="O21" s="82" t="s">
        <v>47</v>
      </c>
      <c r="P21" s="78">
        <f>P10+P20</f>
        <v>70</v>
      </c>
      <c r="Q21" s="41">
        <f>Q10+Q20</f>
        <v>48</v>
      </c>
      <c r="R21" s="41">
        <f>R10+R20</f>
        <v>30</v>
      </c>
      <c r="S21" s="82" t="s">
        <v>47</v>
      </c>
      <c r="T21" s="78">
        <f>T10+T20</f>
        <v>0</v>
      </c>
      <c r="U21" s="41">
        <f>U10+U20</f>
        <v>0</v>
      </c>
      <c r="V21" s="41">
        <f>V10+V20</f>
        <v>0</v>
      </c>
      <c r="W21" s="82" t="s">
        <v>47</v>
      </c>
      <c r="X21" s="78">
        <f>X10+X20</f>
        <v>0</v>
      </c>
      <c r="Y21" s="41">
        <f>Y10+Y20</f>
        <v>0</v>
      </c>
      <c r="Z21" s="41">
        <f>Z10+Z20</f>
        <v>0</v>
      </c>
      <c r="AA21" s="102" t="s">
        <v>47</v>
      </c>
      <c r="AB21" s="107">
        <f>AB10+AB20</f>
        <v>322</v>
      </c>
      <c r="AC21" s="41">
        <f>AC10+AC20</f>
        <v>107</v>
      </c>
      <c r="AD21" s="41">
        <f>AD10+AD20</f>
        <v>120</v>
      </c>
      <c r="AE21" s="83">
        <f>AE44+AE10</f>
        <v>8</v>
      </c>
    </row>
    <row r="22" spans="1:31" s="159" customFormat="1" ht="9.9499999999999993" customHeight="1" thickBot="1" x14ac:dyDescent="0.35">
      <c r="A22" s="276"/>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105"/>
      <c r="AC22" s="69"/>
      <c r="AD22" s="69"/>
      <c r="AE22" s="121"/>
    </row>
    <row r="23" spans="1:31" ht="15.75" customHeight="1" x14ac:dyDescent="0.3">
      <c r="A23" s="25" t="s">
        <v>58</v>
      </c>
      <c r="B23" s="26"/>
      <c r="C23" s="27" t="s">
        <v>7</v>
      </c>
      <c r="D23" s="331"/>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214"/>
      <c r="AC23" s="215"/>
      <c r="AD23" s="215"/>
      <c r="AE23" s="216"/>
    </row>
    <row r="24" spans="1:31" ht="15.75" customHeight="1" thickBot="1" x14ac:dyDescent="0.35">
      <c r="A24" s="217"/>
      <c r="B24" s="181"/>
      <c r="C24" s="218"/>
      <c r="D24" s="169"/>
      <c r="E24" s="170"/>
      <c r="F24" s="19" t="s">
        <v>47</v>
      </c>
      <c r="G24" s="171"/>
      <c r="H24" s="169"/>
      <c r="I24" s="170"/>
      <c r="J24" s="19" t="s">
        <v>47</v>
      </c>
      <c r="K24" s="171"/>
      <c r="L24" s="169"/>
      <c r="M24" s="170"/>
      <c r="N24" s="19" t="s">
        <v>47</v>
      </c>
      <c r="O24" s="171"/>
      <c r="P24" s="169"/>
      <c r="Q24" s="170"/>
      <c r="R24" s="19" t="s">
        <v>47</v>
      </c>
      <c r="S24" s="171"/>
      <c r="T24" s="169"/>
      <c r="U24" s="170"/>
      <c r="V24" s="19" t="s">
        <v>47</v>
      </c>
      <c r="W24" s="171"/>
      <c r="X24" s="169"/>
      <c r="Y24" s="170"/>
      <c r="Z24" s="19" t="s">
        <v>47</v>
      </c>
      <c r="AA24" s="172"/>
      <c r="AB24" s="108" t="str">
        <f t="shared" ref="AB24:AC26" si="3">IF(D24+H24+L24+P24+T24+X24=0,"",D24+H24+L24+P24+T24+X24)</f>
        <v/>
      </c>
      <c r="AC24" s="71" t="str">
        <f t="shared" si="3"/>
        <v/>
      </c>
      <c r="AD24" s="19" t="s">
        <v>47</v>
      </c>
      <c r="AE24" s="90" t="s">
        <v>47</v>
      </c>
    </row>
    <row r="25" spans="1:31" ht="15.75" customHeight="1" thickBot="1" x14ac:dyDescent="0.35">
      <c r="A25" s="29"/>
      <c r="B25" s="30"/>
      <c r="C25" s="149" t="s">
        <v>30</v>
      </c>
      <c r="D25" s="31">
        <f>SUM(D24:D24)</f>
        <v>0</v>
      </c>
      <c r="E25" s="32">
        <f>SUM(E24:E24)</f>
        <v>0</v>
      </c>
      <c r="F25" s="33" t="s">
        <v>47</v>
      </c>
      <c r="G25" s="34" t="s">
        <v>47</v>
      </c>
      <c r="H25" s="35">
        <f>SUM(H24:H24)</f>
        <v>0</v>
      </c>
      <c r="I25" s="32">
        <f>SUM(I24:I24)</f>
        <v>0</v>
      </c>
      <c r="J25" s="33" t="s">
        <v>47</v>
      </c>
      <c r="K25" s="34" t="s">
        <v>47</v>
      </c>
      <c r="L25" s="31">
        <f>SUM(L24:L24)</f>
        <v>0</v>
      </c>
      <c r="M25" s="32">
        <f>SUM(M24:M24)</f>
        <v>0</v>
      </c>
      <c r="N25" s="33" t="s">
        <v>47</v>
      </c>
      <c r="O25" s="34" t="s">
        <v>47</v>
      </c>
      <c r="P25" s="35">
        <f>SUM(P24:P24)</f>
        <v>0</v>
      </c>
      <c r="Q25" s="32">
        <f>SUM(Q24:Q24)</f>
        <v>0</v>
      </c>
      <c r="R25" s="33" t="s">
        <v>47</v>
      </c>
      <c r="S25" s="34" t="s">
        <v>47</v>
      </c>
      <c r="T25" s="31">
        <f>SUM(T24:T24)</f>
        <v>0</v>
      </c>
      <c r="U25" s="32">
        <f>SUM(U24:U24)</f>
        <v>0</v>
      </c>
      <c r="V25" s="33" t="s">
        <v>47</v>
      </c>
      <c r="W25" s="34" t="s">
        <v>47</v>
      </c>
      <c r="X25" s="31">
        <f>SUM(X24:X24)</f>
        <v>0</v>
      </c>
      <c r="Y25" s="32">
        <f>SUM(Y24:Y24)</f>
        <v>0</v>
      </c>
      <c r="Z25" s="33" t="s">
        <v>47</v>
      </c>
      <c r="AA25" s="36" t="s">
        <v>47</v>
      </c>
      <c r="AB25" s="88" t="str">
        <f t="shared" si="3"/>
        <v/>
      </c>
      <c r="AC25" s="72" t="str">
        <f t="shared" si="3"/>
        <v/>
      </c>
      <c r="AD25" s="33" t="s">
        <v>47</v>
      </c>
      <c r="AE25" s="92" t="s">
        <v>47</v>
      </c>
    </row>
    <row r="26" spans="1:31" ht="15.75" customHeight="1" thickBot="1" x14ac:dyDescent="0.35">
      <c r="A26" s="4"/>
      <c r="B26" s="28"/>
      <c r="C26" s="61" t="s">
        <v>24</v>
      </c>
      <c r="D26" s="62">
        <f>D21+D25</f>
        <v>80</v>
      </c>
      <c r="E26" s="63">
        <f>E21+E25</f>
        <v>6</v>
      </c>
      <c r="F26" s="64" t="s">
        <v>47</v>
      </c>
      <c r="G26" s="65" t="s">
        <v>47</v>
      </c>
      <c r="H26" s="66">
        <f>H21+H25</f>
        <v>95</v>
      </c>
      <c r="I26" s="63">
        <f>I21+I25</f>
        <v>17</v>
      </c>
      <c r="J26" s="64" t="s">
        <v>47</v>
      </c>
      <c r="K26" s="65" t="s">
        <v>47</v>
      </c>
      <c r="L26" s="62">
        <f>L21+L25</f>
        <v>77</v>
      </c>
      <c r="M26" s="63">
        <f>M21+M25</f>
        <v>36</v>
      </c>
      <c r="N26" s="64" t="s">
        <v>47</v>
      </c>
      <c r="O26" s="65" t="s">
        <v>47</v>
      </c>
      <c r="P26" s="66">
        <f>P21+P25</f>
        <v>70</v>
      </c>
      <c r="Q26" s="63">
        <f>Q21+Q25</f>
        <v>48</v>
      </c>
      <c r="R26" s="64" t="s">
        <v>47</v>
      </c>
      <c r="S26" s="65" t="s">
        <v>47</v>
      </c>
      <c r="T26" s="62">
        <f>T21+T25</f>
        <v>0</v>
      </c>
      <c r="U26" s="63">
        <f>U21+U25</f>
        <v>0</v>
      </c>
      <c r="V26" s="64" t="s">
        <v>47</v>
      </c>
      <c r="W26" s="65" t="s">
        <v>47</v>
      </c>
      <c r="X26" s="62">
        <f>X21+X25</f>
        <v>0</v>
      </c>
      <c r="Y26" s="63">
        <f>Y21+Y25</f>
        <v>0</v>
      </c>
      <c r="Z26" s="64" t="s">
        <v>47</v>
      </c>
      <c r="AA26" s="67" t="s">
        <v>47</v>
      </c>
      <c r="AB26" s="109">
        <f t="shared" si="3"/>
        <v>322</v>
      </c>
      <c r="AC26" s="86">
        <f t="shared" si="3"/>
        <v>107</v>
      </c>
      <c r="AD26" s="64" t="s">
        <v>47</v>
      </c>
      <c r="AE26" s="91" t="s">
        <v>47</v>
      </c>
    </row>
    <row r="27" spans="1:31" ht="15.75" customHeight="1" thickTop="1" thickBot="1" x14ac:dyDescent="0.35">
      <c r="A27" s="37" t="s">
        <v>59</v>
      </c>
      <c r="B27" s="38"/>
      <c r="C27" s="60" t="s">
        <v>8</v>
      </c>
      <c r="D27" s="331"/>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183"/>
      <c r="AC27" s="184"/>
      <c r="AD27" s="184"/>
      <c r="AE27" s="185"/>
    </row>
    <row r="28" spans="1:31" s="191" customFormat="1" ht="15.75" customHeight="1" thickBot="1" x14ac:dyDescent="0.35">
      <c r="A28" s="195"/>
      <c r="B28" s="19" t="s">
        <v>54</v>
      </c>
      <c r="C28" s="196"/>
      <c r="D28" s="170"/>
      <c r="E28" s="170"/>
      <c r="F28" s="170"/>
      <c r="G28" s="193"/>
      <c r="H28" s="170"/>
      <c r="I28" s="170"/>
      <c r="J28" s="170"/>
      <c r="K28" s="193"/>
      <c r="L28" s="170"/>
      <c r="M28" s="170"/>
      <c r="N28" s="170"/>
      <c r="O28" s="193"/>
      <c r="P28" s="170"/>
      <c r="Q28" s="170"/>
      <c r="R28" s="170"/>
      <c r="S28" s="193"/>
      <c r="T28" s="170"/>
      <c r="U28" s="170"/>
      <c r="V28" s="170"/>
      <c r="W28" s="193"/>
      <c r="X28" s="170"/>
      <c r="Y28" s="170"/>
      <c r="Z28" s="170"/>
      <c r="AA28" s="193"/>
      <c r="AB28" s="106" t="str">
        <f t="shared" ref="AB28:AD28" si="4">IF(D28+H28+L28+P28+T28+X28=0,"",D28+H28+L28+P28+T28+X28)</f>
        <v/>
      </c>
      <c r="AC28" s="10" t="str">
        <f t="shared" si="4"/>
        <v/>
      </c>
      <c r="AD28" s="10" t="str">
        <f t="shared" si="4"/>
        <v/>
      </c>
      <c r="AE28" s="11" t="s">
        <v>47</v>
      </c>
    </row>
    <row r="29" spans="1:31" s="191" customFormat="1" ht="9.9499999999999993" customHeight="1" thickTop="1" thickBot="1" x14ac:dyDescent="0.25">
      <c r="A29" s="287"/>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9"/>
      <c r="AB29" s="112"/>
      <c r="AC29" s="113"/>
      <c r="AD29" s="113"/>
      <c r="AE29" s="114"/>
    </row>
    <row r="30" spans="1:31" s="191" customFormat="1" ht="15.75" customHeight="1" thickTop="1" x14ac:dyDescent="0.3">
      <c r="A30" s="219"/>
      <c r="B30" s="5" t="s">
        <v>0</v>
      </c>
      <c r="C30" s="1" t="s">
        <v>31</v>
      </c>
      <c r="D30" s="201"/>
      <c r="E30" s="201"/>
      <c r="F30" s="202"/>
      <c r="G30" s="203"/>
      <c r="H30" s="202"/>
      <c r="I30" s="201"/>
      <c r="J30" s="202"/>
      <c r="K30" s="202"/>
      <c r="L30" s="202"/>
      <c r="M30" s="201"/>
      <c r="N30" s="202"/>
      <c r="O30" s="202"/>
      <c r="P30" s="202"/>
      <c r="Q30" s="201"/>
      <c r="R30" s="202"/>
      <c r="S30" s="202"/>
      <c r="T30" s="202"/>
      <c r="U30" s="201"/>
      <c r="V30" s="202"/>
      <c r="W30" s="202"/>
      <c r="X30" s="202"/>
      <c r="Y30" s="201"/>
      <c r="Z30" s="202"/>
      <c r="AA30" s="203"/>
      <c r="AB30" s="127"/>
      <c r="AC30" s="128"/>
      <c r="AD30" s="128"/>
      <c r="AE30" s="129"/>
    </row>
    <row r="31" spans="1:31" s="191" customFormat="1" ht="9.9499999999999993" customHeight="1" x14ac:dyDescent="0.2">
      <c r="A31" s="290"/>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2"/>
      <c r="AB31" s="98"/>
      <c r="AC31" s="97"/>
      <c r="AD31" s="97"/>
      <c r="AE31" s="117"/>
    </row>
    <row r="32" spans="1:31" s="191" customFormat="1" ht="15.75" customHeight="1" x14ac:dyDescent="0.2">
      <c r="A32" s="285" t="s">
        <v>55</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98"/>
      <c r="AC32" s="97"/>
      <c r="AD32" s="97"/>
      <c r="AE32" s="117"/>
    </row>
    <row r="33" spans="1:31" s="191" customFormat="1" ht="15.75" customHeight="1" x14ac:dyDescent="0.3">
      <c r="A33" s="3"/>
      <c r="B33" s="19"/>
      <c r="C33" s="2" t="s">
        <v>39</v>
      </c>
      <c r="D33" s="94"/>
      <c r="E33" s="95"/>
      <c r="F33" s="10"/>
      <c r="G33" s="68">
        <f>COUNTIF(G12:G24,"A")</f>
        <v>0</v>
      </c>
      <c r="H33" s="94"/>
      <c r="I33" s="95"/>
      <c r="J33" s="10"/>
      <c r="K33" s="68">
        <f>COUNTIF(K12:K24,"A")</f>
        <v>0</v>
      </c>
      <c r="L33" s="94"/>
      <c r="M33" s="95"/>
      <c r="N33" s="10"/>
      <c r="O33" s="68">
        <f>COUNTIF(O12:O24,"A")</f>
        <v>0</v>
      </c>
      <c r="P33" s="94"/>
      <c r="Q33" s="95"/>
      <c r="R33" s="10"/>
      <c r="S33" s="68">
        <f>COUNTIF(S12:S24,"A")</f>
        <v>0</v>
      </c>
      <c r="T33" s="94"/>
      <c r="U33" s="95"/>
      <c r="V33" s="10"/>
      <c r="W33" s="68">
        <f>COUNTIF(W12:W24,"A")</f>
        <v>0</v>
      </c>
      <c r="X33" s="94"/>
      <c r="Y33" s="95"/>
      <c r="Z33" s="10"/>
      <c r="AA33" s="94">
        <f>COUNTIF(AA12:AA24,"A")</f>
        <v>0</v>
      </c>
      <c r="AB33" s="98"/>
      <c r="AC33" s="97"/>
      <c r="AD33" s="43"/>
      <c r="AE33" s="39">
        <f t="shared" ref="AE33:AE43" si="5">SUM(D33:AA33)</f>
        <v>0</v>
      </c>
    </row>
    <row r="34" spans="1:31" s="191" customFormat="1" ht="15.75" customHeight="1" x14ac:dyDescent="0.3">
      <c r="A34" s="3"/>
      <c r="B34" s="19"/>
      <c r="C34" s="2" t="s">
        <v>40</v>
      </c>
      <c r="D34" s="94"/>
      <c r="E34" s="95"/>
      <c r="F34" s="10"/>
      <c r="G34" s="68">
        <f>COUNTIF(G12:G24,"B")</f>
        <v>2</v>
      </c>
      <c r="H34" s="94"/>
      <c r="I34" s="95"/>
      <c r="J34" s="10"/>
      <c r="K34" s="68">
        <f>COUNTIF(K12:K24,"B")</f>
        <v>1</v>
      </c>
      <c r="L34" s="94"/>
      <c r="M34" s="95"/>
      <c r="N34" s="10"/>
      <c r="O34" s="68">
        <f>COUNTIF(O12:O24,"B")</f>
        <v>1</v>
      </c>
      <c r="P34" s="94"/>
      <c r="Q34" s="95"/>
      <c r="R34" s="10"/>
      <c r="S34" s="68">
        <f>COUNTIF(S12:S24,"B")</f>
        <v>1</v>
      </c>
      <c r="T34" s="94"/>
      <c r="U34" s="95"/>
      <c r="V34" s="10"/>
      <c r="W34" s="68">
        <f>COUNTIF(W12:W24,"B")</f>
        <v>0</v>
      </c>
      <c r="X34" s="94"/>
      <c r="Y34" s="95"/>
      <c r="Z34" s="10"/>
      <c r="AA34" s="94">
        <f>COUNTIF(AA12:AA24,"B")</f>
        <v>0</v>
      </c>
      <c r="AB34" s="98"/>
      <c r="AC34" s="97"/>
      <c r="AD34" s="43"/>
      <c r="AE34" s="39">
        <f t="shared" si="5"/>
        <v>5</v>
      </c>
    </row>
    <row r="35" spans="1:31" s="191" customFormat="1" ht="15.75" customHeight="1" x14ac:dyDescent="0.3">
      <c r="A35" s="3"/>
      <c r="B35" s="19"/>
      <c r="C35" s="2" t="s">
        <v>41</v>
      </c>
      <c r="D35" s="94"/>
      <c r="E35" s="95"/>
      <c r="F35" s="10"/>
      <c r="G35" s="68">
        <f>COUNTIF(G12:G24,"F")</f>
        <v>0</v>
      </c>
      <c r="H35" s="94"/>
      <c r="I35" s="95"/>
      <c r="J35" s="10"/>
      <c r="K35" s="68">
        <f>COUNTIF(K12:K24,"F")</f>
        <v>0</v>
      </c>
      <c r="L35" s="94"/>
      <c r="M35" s="95"/>
      <c r="N35" s="10"/>
      <c r="O35" s="68">
        <f>COUNTIF(O12:O24,"F")</f>
        <v>0</v>
      </c>
      <c r="P35" s="94"/>
      <c r="Q35" s="95"/>
      <c r="R35" s="10"/>
      <c r="S35" s="68">
        <f>COUNTIF(S12:S24,"F")</f>
        <v>0</v>
      </c>
      <c r="T35" s="94"/>
      <c r="U35" s="95"/>
      <c r="V35" s="10"/>
      <c r="W35" s="68">
        <f>COUNTIF(W12:W24,"F")</f>
        <v>0</v>
      </c>
      <c r="X35" s="94"/>
      <c r="Y35" s="95"/>
      <c r="Z35" s="10"/>
      <c r="AA35" s="94">
        <f>COUNTIF(AA12:AA24,"F")</f>
        <v>0</v>
      </c>
      <c r="AB35" s="98"/>
      <c r="AC35" s="97"/>
      <c r="AD35" s="43"/>
      <c r="AE35" s="39">
        <f t="shared" si="5"/>
        <v>0</v>
      </c>
    </row>
    <row r="36" spans="1:31" s="191" customFormat="1" ht="15.75" customHeight="1" x14ac:dyDescent="0.3">
      <c r="A36" s="3"/>
      <c r="B36" s="19"/>
      <c r="C36" s="2" t="s">
        <v>42</v>
      </c>
      <c r="D36" s="94"/>
      <c r="E36" s="95"/>
      <c r="F36" s="10"/>
      <c r="G36" s="68">
        <f>COUNTIF(G12:G24,"F(Z)")</f>
        <v>0</v>
      </c>
      <c r="H36" s="94"/>
      <c r="I36" s="95"/>
      <c r="J36" s="10"/>
      <c r="K36" s="68">
        <f>COUNTIF(K12:K24,"F(Z)")</f>
        <v>0</v>
      </c>
      <c r="L36" s="94"/>
      <c r="M36" s="95"/>
      <c r="N36" s="10"/>
      <c r="O36" s="68">
        <f>COUNTIF(O12:O24,"F(Z)")</f>
        <v>0</v>
      </c>
      <c r="P36" s="94"/>
      <c r="Q36" s="95"/>
      <c r="R36" s="10"/>
      <c r="S36" s="68">
        <f>COUNTIF(S12:S24,"F(Z)")</f>
        <v>0</v>
      </c>
      <c r="T36" s="94"/>
      <c r="U36" s="95"/>
      <c r="V36" s="10"/>
      <c r="W36" s="68">
        <f>COUNTIF(W12:W24,"F(Z)")</f>
        <v>0</v>
      </c>
      <c r="X36" s="94"/>
      <c r="Y36" s="95"/>
      <c r="Z36" s="10"/>
      <c r="AA36" s="94">
        <f>COUNTIF(AA12:AA24,"F(Z)")</f>
        <v>0</v>
      </c>
      <c r="AB36" s="98"/>
      <c r="AC36" s="97"/>
      <c r="AD36" s="43"/>
      <c r="AE36" s="39">
        <f t="shared" si="5"/>
        <v>0</v>
      </c>
    </row>
    <row r="37" spans="1:31" s="191" customFormat="1" ht="15.75" customHeight="1" x14ac:dyDescent="0.3">
      <c r="A37" s="3"/>
      <c r="B37" s="19"/>
      <c r="C37" s="2" t="s">
        <v>23</v>
      </c>
      <c r="D37" s="94"/>
      <c r="E37" s="95"/>
      <c r="F37" s="10"/>
      <c r="G37" s="68">
        <f>COUNTIF(G12:G24,"G")</f>
        <v>0</v>
      </c>
      <c r="H37" s="94"/>
      <c r="I37" s="95"/>
      <c r="J37" s="10"/>
      <c r="K37" s="68">
        <f>COUNTIF(K12:K24,"G")</f>
        <v>0</v>
      </c>
      <c r="L37" s="94"/>
      <c r="M37" s="95"/>
      <c r="N37" s="10"/>
      <c r="O37" s="68">
        <f>COUNTIF(O12:O24,"G")</f>
        <v>0</v>
      </c>
      <c r="P37" s="94"/>
      <c r="Q37" s="95"/>
      <c r="R37" s="10"/>
      <c r="S37" s="68">
        <f>COUNTIF(S12:S24,"G")</f>
        <v>0</v>
      </c>
      <c r="T37" s="94"/>
      <c r="U37" s="95"/>
      <c r="V37" s="10"/>
      <c r="W37" s="68">
        <f>COUNTIF(W12:W24,"G")</f>
        <v>0</v>
      </c>
      <c r="X37" s="94"/>
      <c r="Y37" s="95"/>
      <c r="Z37" s="10"/>
      <c r="AA37" s="94">
        <f>COUNTIF(AA12:AA24,"G")</f>
        <v>0</v>
      </c>
      <c r="AB37" s="98"/>
      <c r="AC37" s="97"/>
      <c r="AD37" s="43"/>
      <c r="AE37" s="39">
        <f t="shared" si="5"/>
        <v>0</v>
      </c>
    </row>
    <row r="38" spans="1:31" s="191" customFormat="1" ht="15.75" customHeight="1" x14ac:dyDescent="0.3">
      <c r="A38" s="3"/>
      <c r="B38" s="19"/>
      <c r="C38" s="2" t="s">
        <v>43</v>
      </c>
      <c r="D38" s="94"/>
      <c r="E38" s="95"/>
      <c r="F38" s="10"/>
      <c r="G38" s="68">
        <f>COUNTIF(G12:G24,"G(Z)")</f>
        <v>0</v>
      </c>
      <c r="H38" s="94"/>
      <c r="I38" s="95"/>
      <c r="J38" s="10"/>
      <c r="K38" s="68">
        <f>COUNTIF(K12:K24,"G(Z)")</f>
        <v>0</v>
      </c>
      <c r="L38" s="94"/>
      <c r="M38" s="95"/>
      <c r="N38" s="10"/>
      <c r="O38" s="68">
        <f>COUNTIF(O12:O24,"G(Z)")</f>
        <v>0</v>
      </c>
      <c r="P38" s="94"/>
      <c r="Q38" s="95"/>
      <c r="R38" s="10"/>
      <c r="S38" s="68">
        <f>COUNTIF(S12:S24,"G(Z)")</f>
        <v>0</v>
      </c>
      <c r="T38" s="94"/>
      <c r="U38" s="95"/>
      <c r="V38" s="10"/>
      <c r="W38" s="68">
        <f>COUNTIF(W12:W24,"G(Z)")</f>
        <v>0</v>
      </c>
      <c r="X38" s="94"/>
      <c r="Y38" s="95"/>
      <c r="Z38" s="10"/>
      <c r="AA38" s="94">
        <f>COUNTIF(AA12:AA24,"G(Z)")</f>
        <v>0</v>
      </c>
      <c r="AB38" s="98"/>
      <c r="AC38" s="97"/>
      <c r="AD38" s="43"/>
      <c r="AE38" s="39">
        <f t="shared" si="5"/>
        <v>0</v>
      </c>
    </row>
    <row r="39" spans="1:31" s="191" customFormat="1" ht="15.75" customHeight="1" x14ac:dyDescent="0.3">
      <c r="A39" s="3"/>
      <c r="B39" s="19"/>
      <c r="C39" s="2" t="s">
        <v>32</v>
      </c>
      <c r="D39" s="94"/>
      <c r="E39" s="95"/>
      <c r="F39" s="10"/>
      <c r="G39" s="68">
        <f>COUNTIF(G12:G24,"V")</f>
        <v>0</v>
      </c>
      <c r="H39" s="94"/>
      <c r="I39" s="95"/>
      <c r="J39" s="10"/>
      <c r="K39" s="68">
        <f>COUNTIF(K12:K24,"V")</f>
        <v>0</v>
      </c>
      <c r="L39" s="94"/>
      <c r="M39" s="95"/>
      <c r="N39" s="10"/>
      <c r="O39" s="68">
        <f>COUNTIF(O12:O24,"V")</f>
        <v>0</v>
      </c>
      <c r="P39" s="94"/>
      <c r="Q39" s="95"/>
      <c r="R39" s="10"/>
      <c r="S39" s="68">
        <f>COUNTIF(S12:S24,"V")</f>
        <v>0</v>
      </c>
      <c r="T39" s="94"/>
      <c r="U39" s="95"/>
      <c r="V39" s="10"/>
      <c r="W39" s="68">
        <f>COUNTIF(W12:W24,"V")</f>
        <v>0</v>
      </c>
      <c r="X39" s="94"/>
      <c r="Y39" s="95"/>
      <c r="Z39" s="10"/>
      <c r="AA39" s="94">
        <f>COUNTIF(AA12:AA24,"V")</f>
        <v>0</v>
      </c>
      <c r="AB39" s="98"/>
      <c r="AC39" s="97"/>
      <c r="AD39" s="43"/>
      <c r="AE39" s="39">
        <f t="shared" si="5"/>
        <v>0</v>
      </c>
    </row>
    <row r="40" spans="1:31" s="191" customFormat="1" ht="15.75" customHeight="1" x14ac:dyDescent="0.3">
      <c r="A40" s="3"/>
      <c r="B40" s="19"/>
      <c r="C40" s="2" t="s">
        <v>44</v>
      </c>
      <c r="D40" s="94"/>
      <c r="E40" s="95"/>
      <c r="F40" s="10"/>
      <c r="G40" s="68">
        <f>COUNTIF(G12:G24,"V(Z)")</f>
        <v>0</v>
      </c>
      <c r="H40" s="94"/>
      <c r="I40" s="95"/>
      <c r="J40" s="10"/>
      <c r="K40" s="68">
        <f>COUNTIF(K12:K24,"V(Z)")</f>
        <v>0</v>
      </c>
      <c r="L40" s="94"/>
      <c r="M40" s="95"/>
      <c r="N40" s="10"/>
      <c r="O40" s="68">
        <f>COUNTIF(O12:O24,"V(Z)")</f>
        <v>0</v>
      </c>
      <c r="P40" s="94"/>
      <c r="Q40" s="95"/>
      <c r="R40" s="10"/>
      <c r="S40" s="68">
        <f>COUNTIF(S12:S24,"V(Z)")</f>
        <v>0</v>
      </c>
      <c r="T40" s="94"/>
      <c r="U40" s="95"/>
      <c r="V40" s="10"/>
      <c r="W40" s="68">
        <f>COUNTIF(W12:W24,"V(Z)")</f>
        <v>0</v>
      </c>
      <c r="X40" s="94"/>
      <c r="Y40" s="95"/>
      <c r="Z40" s="10"/>
      <c r="AA40" s="94">
        <f>COUNTIF(AA12:AA24,"V(Z)")</f>
        <v>0</v>
      </c>
      <c r="AB40" s="98"/>
      <c r="AC40" s="97"/>
      <c r="AD40" s="43"/>
      <c r="AE40" s="39">
        <f t="shared" si="5"/>
        <v>0</v>
      </c>
    </row>
    <row r="41" spans="1:31" s="191" customFormat="1" ht="15.75" customHeight="1" x14ac:dyDescent="0.3">
      <c r="A41" s="3"/>
      <c r="B41" s="19"/>
      <c r="C41" s="2" t="s">
        <v>45</v>
      </c>
      <c r="D41" s="94"/>
      <c r="E41" s="95"/>
      <c r="F41" s="10"/>
      <c r="G41" s="68">
        <f>COUNTIF(G12:G24,"AV")</f>
        <v>0</v>
      </c>
      <c r="H41" s="94"/>
      <c r="I41" s="95"/>
      <c r="J41" s="10"/>
      <c r="K41" s="68">
        <f>COUNTIF(K12:K24,"AV")</f>
        <v>0</v>
      </c>
      <c r="L41" s="94"/>
      <c r="M41" s="95"/>
      <c r="N41" s="10"/>
      <c r="O41" s="68">
        <f>COUNTIF(O12:O24,"AV")</f>
        <v>0</v>
      </c>
      <c r="P41" s="94"/>
      <c r="Q41" s="95"/>
      <c r="R41" s="10"/>
      <c r="S41" s="68">
        <f>COUNTIF(S12:S24,"AV")</f>
        <v>0</v>
      </c>
      <c r="T41" s="94"/>
      <c r="U41" s="95"/>
      <c r="V41" s="10"/>
      <c r="W41" s="68">
        <f>COUNTIF(W12:W24,"AV")</f>
        <v>0</v>
      </c>
      <c r="X41" s="94"/>
      <c r="Y41" s="95"/>
      <c r="Z41" s="10"/>
      <c r="AA41" s="94">
        <f>COUNTIF(AA12:AA24,"AV")</f>
        <v>0</v>
      </c>
      <c r="AB41" s="98"/>
      <c r="AC41" s="97"/>
      <c r="AD41" s="43"/>
      <c r="AE41" s="39">
        <f t="shared" si="5"/>
        <v>0</v>
      </c>
    </row>
    <row r="42" spans="1:31" s="191" customFormat="1" ht="15.75" customHeight="1" x14ac:dyDescent="0.3">
      <c r="A42" s="3"/>
      <c r="B42" s="19"/>
      <c r="C42" s="2" t="s">
        <v>53</v>
      </c>
      <c r="D42" s="94"/>
      <c r="E42" s="95"/>
      <c r="F42" s="10"/>
      <c r="G42" s="68">
        <f>COUNTIF(G12:G24,"KO")</f>
        <v>0</v>
      </c>
      <c r="H42" s="94"/>
      <c r="I42" s="95"/>
      <c r="J42" s="10"/>
      <c r="K42" s="68">
        <f>COUNTIF(K12:K24,"KO")</f>
        <v>0</v>
      </c>
      <c r="L42" s="94"/>
      <c r="M42" s="95"/>
      <c r="N42" s="10"/>
      <c r="O42" s="68">
        <f>COUNTIF(O12:O24,"KO")</f>
        <v>0</v>
      </c>
      <c r="P42" s="94"/>
      <c r="Q42" s="95"/>
      <c r="R42" s="10"/>
      <c r="S42" s="68">
        <f>COUNTIF(S12:S24,"KO")</f>
        <v>0</v>
      </c>
      <c r="T42" s="94"/>
      <c r="U42" s="95"/>
      <c r="V42" s="10"/>
      <c r="W42" s="68">
        <f>COUNTIF(W12:W24,"KO")</f>
        <v>0</v>
      </c>
      <c r="X42" s="94"/>
      <c r="Y42" s="95"/>
      <c r="Z42" s="10"/>
      <c r="AA42" s="94">
        <f>COUNTIF(AA12:AA24,"KO")</f>
        <v>0</v>
      </c>
      <c r="AB42" s="98"/>
      <c r="AC42" s="97"/>
      <c r="AD42" s="43"/>
      <c r="AE42" s="39">
        <f t="shared" si="5"/>
        <v>0</v>
      </c>
    </row>
    <row r="43" spans="1:31" s="191" customFormat="1" ht="15.75" customHeight="1" x14ac:dyDescent="0.25">
      <c r="A43" s="3"/>
      <c r="B43" s="40"/>
      <c r="C43" s="2" t="s">
        <v>46</v>
      </c>
      <c r="D43" s="96"/>
      <c r="E43" s="97"/>
      <c r="F43" s="43"/>
      <c r="G43" s="68">
        <f>COUNTIF(G12:G24,"Z")</f>
        <v>0</v>
      </c>
      <c r="H43" s="96"/>
      <c r="I43" s="97"/>
      <c r="J43" s="43"/>
      <c r="K43" s="68">
        <f>COUNTIF(K12:K24,"Z")</f>
        <v>0</v>
      </c>
      <c r="L43" s="96"/>
      <c r="M43" s="97"/>
      <c r="N43" s="43"/>
      <c r="O43" s="68">
        <f>COUNTIF(O12:O24,"Z")</f>
        <v>0</v>
      </c>
      <c r="P43" s="96"/>
      <c r="Q43" s="97"/>
      <c r="R43" s="43"/>
      <c r="S43" s="68">
        <f>COUNTIF(S12:S24,"Z")</f>
        <v>3</v>
      </c>
      <c r="T43" s="96"/>
      <c r="U43" s="97"/>
      <c r="V43" s="43"/>
      <c r="W43" s="68">
        <f>COUNTIF(W12:W24,"Z")</f>
        <v>0</v>
      </c>
      <c r="X43" s="96"/>
      <c r="Y43" s="97"/>
      <c r="Z43" s="43"/>
      <c r="AA43" s="94">
        <f>COUNTIF(AA12:AA24,"Z")</f>
        <v>0</v>
      </c>
      <c r="AB43" s="98"/>
      <c r="AC43" s="97"/>
      <c r="AD43" s="43"/>
      <c r="AE43" s="39">
        <f t="shared" si="5"/>
        <v>3</v>
      </c>
    </row>
    <row r="44" spans="1:31" s="191" customFormat="1" ht="15.75" customHeight="1" x14ac:dyDescent="0.2">
      <c r="A44" s="280" t="s">
        <v>22</v>
      </c>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2"/>
      <c r="AB44" s="341" t="s">
        <v>26</v>
      </c>
      <c r="AC44" s="342"/>
      <c r="AD44" s="343"/>
      <c r="AE44" s="99">
        <f>SUM(AE33:AE43)</f>
        <v>8</v>
      </c>
    </row>
    <row r="45" spans="1:31" s="191" customFormat="1" ht="15.75" customHeight="1" x14ac:dyDescent="0.2">
      <c r="A45" s="313"/>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5"/>
      <c r="AB45" s="48"/>
      <c r="AC45" s="42"/>
      <c r="AD45" s="42"/>
      <c r="AE45" s="45"/>
    </row>
    <row r="46" spans="1:31" s="191" customFormat="1" ht="15.75" customHeight="1" x14ac:dyDescent="0.2">
      <c r="A46" s="313"/>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5"/>
      <c r="AB46" s="48"/>
      <c r="AC46" s="42"/>
      <c r="AD46" s="42"/>
      <c r="AE46" s="46"/>
    </row>
    <row r="47" spans="1:31" s="191" customFormat="1" ht="15.75" customHeight="1" thickBot="1" x14ac:dyDescent="0.25">
      <c r="A47" s="293"/>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5"/>
      <c r="AB47" s="49"/>
      <c r="AC47" s="44"/>
      <c r="AD47" s="44"/>
      <c r="AE47" s="47"/>
    </row>
    <row r="48" spans="1:31" s="191" customFormat="1" ht="15.75" customHeight="1" thickTop="1" x14ac:dyDescent="0.25">
      <c r="A48" s="220"/>
      <c r="B48" s="205"/>
      <c r="C48" s="205"/>
    </row>
    <row r="49" spans="1:3" s="191" customFormat="1" ht="15.75" customHeight="1" x14ac:dyDescent="0.25">
      <c r="A49" s="220"/>
      <c r="B49" s="205"/>
      <c r="C49" s="205"/>
    </row>
    <row r="50" spans="1:3" s="191" customFormat="1" ht="15.75" customHeight="1" x14ac:dyDescent="0.25">
      <c r="A50" s="220"/>
      <c r="B50" s="205"/>
      <c r="C50" s="205"/>
    </row>
    <row r="51" spans="1:3" s="191" customFormat="1" ht="15.75" customHeight="1" x14ac:dyDescent="0.25">
      <c r="A51" s="220"/>
      <c r="B51" s="205"/>
      <c r="C51" s="205"/>
    </row>
    <row r="52" spans="1:3" s="191" customFormat="1" ht="15.75" customHeight="1" x14ac:dyDescent="0.25">
      <c r="A52" s="220"/>
      <c r="B52" s="205"/>
      <c r="C52" s="205"/>
    </row>
    <row r="53" spans="1:3" s="191" customFormat="1" ht="15.75" customHeight="1" x14ac:dyDescent="0.25">
      <c r="A53" s="220"/>
      <c r="B53" s="205"/>
      <c r="C53" s="205"/>
    </row>
    <row r="54" spans="1:3" s="191" customFormat="1" ht="15.75" customHeight="1" x14ac:dyDescent="0.25">
      <c r="A54" s="220"/>
      <c r="B54" s="205"/>
      <c r="C54" s="205"/>
    </row>
    <row r="55" spans="1:3" s="191" customFormat="1" ht="15.75" customHeight="1" x14ac:dyDescent="0.25">
      <c r="A55" s="220"/>
      <c r="B55" s="205"/>
      <c r="C55" s="205"/>
    </row>
    <row r="56" spans="1:3" s="191" customFormat="1" ht="15.75" customHeight="1" x14ac:dyDescent="0.25">
      <c r="A56" s="220"/>
      <c r="B56" s="205"/>
      <c r="C56" s="205"/>
    </row>
    <row r="57" spans="1:3" s="191" customFormat="1" ht="15.75" customHeight="1" x14ac:dyDescent="0.25">
      <c r="A57" s="220"/>
      <c r="B57" s="205"/>
      <c r="C57" s="205"/>
    </row>
    <row r="58" spans="1:3" s="191" customFormat="1" ht="15.75" customHeight="1" x14ac:dyDescent="0.25">
      <c r="A58" s="220"/>
      <c r="B58" s="205"/>
      <c r="C58" s="205"/>
    </row>
    <row r="59" spans="1:3" s="191" customFormat="1" ht="15.75" customHeight="1" x14ac:dyDescent="0.25">
      <c r="A59" s="220"/>
      <c r="B59" s="205"/>
      <c r="C59" s="205"/>
    </row>
    <row r="60" spans="1:3" s="191" customFormat="1" ht="15.75" customHeight="1" x14ac:dyDescent="0.25">
      <c r="A60" s="220"/>
      <c r="B60" s="205"/>
      <c r="C60" s="205"/>
    </row>
    <row r="61" spans="1:3" s="191" customFormat="1" ht="15.75" customHeight="1" x14ac:dyDescent="0.25">
      <c r="A61" s="220"/>
      <c r="B61" s="205"/>
      <c r="C61" s="205"/>
    </row>
    <row r="62" spans="1:3" s="191" customFormat="1" ht="15.75" customHeight="1" x14ac:dyDescent="0.25">
      <c r="A62" s="220"/>
      <c r="B62" s="205"/>
      <c r="C62" s="205"/>
    </row>
    <row r="63" spans="1:3" s="191" customFormat="1" ht="15.75" customHeight="1" x14ac:dyDescent="0.25">
      <c r="A63" s="220"/>
      <c r="B63" s="205"/>
      <c r="C63" s="205"/>
    </row>
    <row r="64" spans="1:3" s="191" customFormat="1" ht="15.75" customHeight="1" x14ac:dyDescent="0.25">
      <c r="A64" s="220"/>
      <c r="B64" s="205"/>
      <c r="C64" s="205"/>
    </row>
    <row r="65" spans="1:3" s="191" customFormat="1" ht="15.75" customHeight="1" x14ac:dyDescent="0.25">
      <c r="A65" s="220"/>
      <c r="B65" s="205"/>
      <c r="C65" s="205"/>
    </row>
    <row r="66" spans="1:3" s="191" customFormat="1" ht="15.75" customHeight="1" x14ac:dyDescent="0.25">
      <c r="A66" s="220"/>
      <c r="B66" s="205"/>
      <c r="C66" s="205"/>
    </row>
    <row r="67" spans="1:3" s="191" customFormat="1" ht="15.75" customHeight="1" x14ac:dyDescent="0.25">
      <c r="A67" s="220"/>
      <c r="B67" s="205"/>
      <c r="C67" s="205"/>
    </row>
    <row r="68" spans="1:3" s="191" customFormat="1" ht="15.75" customHeight="1" x14ac:dyDescent="0.25">
      <c r="A68" s="220"/>
      <c r="B68" s="205"/>
      <c r="C68" s="205"/>
    </row>
    <row r="69" spans="1:3" s="191" customFormat="1" ht="15.75" customHeight="1" x14ac:dyDescent="0.25">
      <c r="A69" s="220"/>
      <c r="B69" s="205"/>
      <c r="C69" s="205"/>
    </row>
    <row r="70" spans="1:3" s="191" customFormat="1" ht="15.75" customHeight="1" x14ac:dyDescent="0.25">
      <c r="A70" s="220"/>
      <c r="B70" s="205"/>
      <c r="C70" s="205"/>
    </row>
    <row r="71" spans="1:3" s="191" customFormat="1" ht="15.75" customHeight="1" x14ac:dyDescent="0.25">
      <c r="A71" s="220"/>
      <c r="B71" s="205"/>
      <c r="C71" s="205"/>
    </row>
    <row r="72" spans="1:3" s="191" customFormat="1" ht="15.75" customHeight="1" x14ac:dyDescent="0.25">
      <c r="A72" s="220"/>
      <c r="B72" s="205"/>
      <c r="C72" s="205"/>
    </row>
    <row r="73" spans="1:3" s="191" customFormat="1" ht="15.75" customHeight="1" x14ac:dyDescent="0.25">
      <c r="A73" s="220"/>
      <c r="B73" s="205"/>
      <c r="C73" s="205"/>
    </row>
    <row r="74" spans="1:3" s="191" customFormat="1" ht="15.75" customHeight="1" x14ac:dyDescent="0.25">
      <c r="A74" s="220"/>
      <c r="B74" s="205"/>
      <c r="C74" s="205"/>
    </row>
    <row r="75" spans="1:3" s="191" customFormat="1" ht="15.75" customHeight="1" x14ac:dyDescent="0.25">
      <c r="A75" s="220"/>
      <c r="B75" s="205"/>
      <c r="C75" s="205"/>
    </row>
    <row r="76" spans="1:3" s="191" customFormat="1" ht="15.75" customHeight="1" x14ac:dyDescent="0.25">
      <c r="A76" s="220"/>
      <c r="B76" s="205"/>
      <c r="C76" s="205"/>
    </row>
    <row r="77" spans="1:3" s="191" customFormat="1" ht="15.75" customHeight="1" x14ac:dyDescent="0.25">
      <c r="A77" s="220"/>
      <c r="B77" s="205"/>
      <c r="C77" s="205"/>
    </row>
    <row r="78" spans="1:3" s="191" customFormat="1" ht="15.75" customHeight="1" x14ac:dyDescent="0.25">
      <c r="A78" s="220"/>
      <c r="B78" s="205"/>
      <c r="C78" s="205"/>
    </row>
    <row r="79" spans="1:3" s="191" customFormat="1" ht="15.75" customHeight="1" x14ac:dyDescent="0.25">
      <c r="A79" s="220"/>
      <c r="B79" s="205"/>
      <c r="C79" s="205"/>
    </row>
    <row r="80" spans="1:3" s="191" customFormat="1" ht="15.75" customHeight="1" x14ac:dyDescent="0.25">
      <c r="A80" s="220"/>
      <c r="B80" s="205"/>
      <c r="C80" s="205"/>
    </row>
    <row r="81" spans="1:3" s="191" customFormat="1" ht="15.75" customHeight="1" x14ac:dyDescent="0.25">
      <c r="A81" s="220"/>
      <c r="B81" s="205"/>
      <c r="C81" s="205"/>
    </row>
    <row r="82" spans="1:3" s="191" customFormat="1" ht="15.75" customHeight="1" x14ac:dyDescent="0.25">
      <c r="A82" s="220"/>
      <c r="B82" s="205"/>
      <c r="C82" s="205"/>
    </row>
    <row r="83" spans="1:3" s="191" customFormat="1" ht="15.75" customHeight="1" x14ac:dyDescent="0.25">
      <c r="A83" s="220"/>
      <c r="B83" s="205"/>
      <c r="C83" s="205"/>
    </row>
    <row r="84" spans="1:3" s="191" customFormat="1" ht="15.75" customHeight="1" x14ac:dyDescent="0.25">
      <c r="A84" s="220"/>
      <c r="B84" s="205"/>
      <c r="C84" s="205"/>
    </row>
    <row r="85" spans="1:3" s="191" customFormat="1" ht="15.75" customHeight="1" x14ac:dyDescent="0.25">
      <c r="A85" s="220"/>
      <c r="B85" s="205"/>
      <c r="C85" s="205"/>
    </row>
    <row r="86" spans="1:3" s="191" customFormat="1" ht="15.75" customHeight="1" x14ac:dyDescent="0.25">
      <c r="A86" s="220"/>
      <c r="B86" s="205"/>
      <c r="C86" s="205"/>
    </row>
    <row r="87" spans="1:3" s="191" customFormat="1" ht="15.75" customHeight="1" x14ac:dyDescent="0.25">
      <c r="A87" s="220"/>
      <c r="B87" s="205"/>
      <c r="C87" s="205"/>
    </row>
    <row r="88" spans="1:3" s="191" customFormat="1" ht="15.75" customHeight="1" x14ac:dyDescent="0.25">
      <c r="A88" s="220"/>
      <c r="B88" s="205"/>
      <c r="C88" s="205"/>
    </row>
    <row r="89" spans="1:3" s="191" customFormat="1" ht="15.75" customHeight="1" x14ac:dyDescent="0.25">
      <c r="A89" s="220"/>
      <c r="B89" s="205"/>
      <c r="C89" s="205"/>
    </row>
    <row r="90" spans="1:3" s="191" customFormat="1" ht="15.75" customHeight="1" x14ac:dyDescent="0.25">
      <c r="A90" s="220"/>
      <c r="B90" s="205"/>
      <c r="C90" s="205"/>
    </row>
    <row r="91" spans="1:3" s="191" customFormat="1" ht="15.75" customHeight="1" x14ac:dyDescent="0.25">
      <c r="A91" s="220"/>
      <c r="B91" s="205"/>
      <c r="C91" s="205"/>
    </row>
    <row r="92" spans="1:3" s="191" customFormat="1" ht="15.75" customHeight="1" x14ac:dyDescent="0.25">
      <c r="A92" s="220"/>
      <c r="B92" s="205"/>
      <c r="C92" s="205"/>
    </row>
    <row r="93" spans="1:3" s="191" customFormat="1" ht="15.75" customHeight="1" x14ac:dyDescent="0.25">
      <c r="A93" s="220"/>
      <c r="B93" s="205"/>
      <c r="C93" s="205"/>
    </row>
    <row r="94" spans="1:3" s="191" customFormat="1" ht="15.75" customHeight="1" x14ac:dyDescent="0.25">
      <c r="A94" s="220"/>
      <c r="B94" s="205"/>
      <c r="C94" s="205"/>
    </row>
    <row r="95" spans="1:3" s="191" customFormat="1" ht="15.75" customHeight="1" x14ac:dyDescent="0.25">
      <c r="A95" s="220"/>
      <c r="B95" s="205"/>
      <c r="C95" s="205"/>
    </row>
    <row r="96" spans="1:3" s="191" customFormat="1" ht="15.75" customHeight="1" x14ac:dyDescent="0.25">
      <c r="A96" s="220"/>
      <c r="B96" s="205"/>
      <c r="C96" s="205"/>
    </row>
    <row r="97" spans="1:3" s="191" customFormat="1" ht="15.75" customHeight="1" x14ac:dyDescent="0.25">
      <c r="A97" s="220"/>
      <c r="B97" s="205"/>
      <c r="C97" s="205"/>
    </row>
    <row r="98" spans="1:3" s="191" customFormat="1" ht="15.75" customHeight="1" x14ac:dyDescent="0.25">
      <c r="A98" s="220"/>
      <c r="B98" s="205"/>
      <c r="C98" s="205"/>
    </row>
    <row r="99" spans="1:3" s="191" customFormat="1" ht="15.75" customHeight="1" x14ac:dyDescent="0.25">
      <c r="A99" s="220"/>
      <c r="B99" s="205"/>
      <c r="C99" s="205"/>
    </row>
    <row r="100" spans="1:3" s="191" customFormat="1" ht="15.75" customHeight="1" x14ac:dyDescent="0.25">
      <c r="A100" s="220"/>
      <c r="B100" s="205"/>
      <c r="C100" s="205"/>
    </row>
    <row r="101" spans="1:3" s="191" customFormat="1" ht="15.75" customHeight="1" x14ac:dyDescent="0.25">
      <c r="A101" s="220"/>
      <c r="B101" s="205"/>
      <c r="C101" s="205"/>
    </row>
    <row r="102" spans="1:3" s="191" customFormat="1" ht="15.75" customHeight="1" x14ac:dyDescent="0.25">
      <c r="A102" s="220"/>
      <c r="B102" s="205"/>
      <c r="C102" s="205"/>
    </row>
    <row r="103" spans="1:3" s="191" customFormat="1" ht="15.75" customHeight="1" x14ac:dyDescent="0.25">
      <c r="A103" s="220"/>
      <c r="B103" s="205"/>
      <c r="C103" s="205"/>
    </row>
    <row r="104" spans="1:3" s="191" customFormat="1" ht="15.75" customHeight="1" x14ac:dyDescent="0.25">
      <c r="A104" s="220"/>
      <c r="B104" s="205"/>
      <c r="C104" s="205"/>
    </row>
    <row r="105" spans="1:3" s="191" customFormat="1" ht="15.75" customHeight="1" x14ac:dyDescent="0.25">
      <c r="A105" s="220"/>
      <c r="B105" s="205"/>
      <c r="C105" s="205"/>
    </row>
    <row r="106" spans="1:3" s="191" customFormat="1" ht="15.75" customHeight="1" x14ac:dyDescent="0.25">
      <c r="A106" s="220"/>
      <c r="B106" s="205"/>
      <c r="C106" s="205"/>
    </row>
    <row r="107" spans="1:3" s="191" customFormat="1" ht="15.75" customHeight="1" x14ac:dyDescent="0.25">
      <c r="A107" s="220"/>
      <c r="B107" s="205"/>
      <c r="C107" s="205"/>
    </row>
    <row r="108" spans="1:3" s="191" customFormat="1" ht="15.75" customHeight="1" x14ac:dyDescent="0.25">
      <c r="A108" s="220"/>
      <c r="B108" s="205"/>
      <c r="C108" s="205"/>
    </row>
    <row r="109" spans="1:3" s="191" customFormat="1" ht="15.75" customHeight="1" x14ac:dyDescent="0.25">
      <c r="A109" s="220"/>
      <c r="B109" s="205"/>
      <c r="C109" s="205"/>
    </row>
    <row r="110" spans="1:3" s="191" customFormat="1" ht="15.75" customHeight="1" x14ac:dyDescent="0.25">
      <c r="A110" s="220"/>
      <c r="B110" s="205"/>
      <c r="C110" s="205"/>
    </row>
    <row r="111" spans="1:3" s="191" customFormat="1" ht="15.75" customHeight="1" x14ac:dyDescent="0.25">
      <c r="A111" s="220"/>
      <c r="B111" s="206"/>
      <c r="C111" s="206"/>
    </row>
    <row r="112" spans="1:3" s="191" customFormat="1" ht="15.75" customHeight="1" x14ac:dyDescent="0.25">
      <c r="A112" s="220"/>
      <c r="B112" s="206"/>
      <c r="C112" s="206"/>
    </row>
    <row r="113" spans="1:3" s="191" customFormat="1" ht="15.75" customHeight="1" x14ac:dyDescent="0.25">
      <c r="A113" s="220"/>
      <c r="B113" s="206"/>
      <c r="C113" s="206"/>
    </row>
    <row r="114" spans="1:3" s="191" customFormat="1" ht="15.75" customHeight="1" x14ac:dyDescent="0.25">
      <c r="A114" s="220"/>
      <c r="B114" s="206"/>
      <c r="C114" s="206"/>
    </row>
    <row r="115" spans="1:3" s="191" customFormat="1" ht="15.75" customHeight="1" x14ac:dyDescent="0.25">
      <c r="A115" s="220"/>
      <c r="B115" s="206"/>
      <c r="C115" s="206"/>
    </row>
    <row r="116" spans="1:3" s="191" customFormat="1" ht="15.75" customHeight="1" x14ac:dyDescent="0.25">
      <c r="A116" s="220"/>
      <c r="B116" s="206"/>
      <c r="C116" s="206"/>
    </row>
    <row r="117" spans="1:3" s="191" customFormat="1" ht="15.75" customHeight="1" x14ac:dyDescent="0.25">
      <c r="A117" s="220"/>
      <c r="B117" s="206"/>
      <c r="C117" s="206"/>
    </row>
    <row r="118" spans="1:3" s="191" customFormat="1" ht="15.75" customHeight="1" x14ac:dyDescent="0.25">
      <c r="A118" s="220"/>
      <c r="B118" s="206"/>
      <c r="C118" s="206"/>
    </row>
    <row r="119" spans="1:3" s="191" customFormat="1" ht="15.75" customHeight="1" x14ac:dyDescent="0.25">
      <c r="A119" s="220"/>
      <c r="B119" s="206"/>
      <c r="C119" s="206"/>
    </row>
    <row r="120" spans="1:3" ht="15.75" customHeight="1" x14ac:dyDescent="0.25">
      <c r="A120" s="221"/>
      <c r="B120" s="208"/>
      <c r="C120" s="208"/>
    </row>
    <row r="121" spans="1:3" ht="15.75" customHeight="1" x14ac:dyDescent="0.25">
      <c r="A121" s="221"/>
      <c r="B121" s="208"/>
      <c r="C121" s="208"/>
    </row>
    <row r="122" spans="1:3" ht="15.75" customHeight="1" x14ac:dyDescent="0.25">
      <c r="A122" s="221"/>
      <c r="B122" s="208"/>
      <c r="C122" s="208"/>
    </row>
    <row r="123" spans="1:3" ht="15.75" customHeight="1" x14ac:dyDescent="0.25">
      <c r="A123" s="221"/>
      <c r="B123" s="208"/>
      <c r="C123" s="208"/>
    </row>
    <row r="124" spans="1:3" ht="15.75" customHeight="1" x14ac:dyDescent="0.25">
      <c r="A124" s="221"/>
      <c r="B124" s="208"/>
      <c r="C124" s="208"/>
    </row>
    <row r="125" spans="1:3" ht="15.75" customHeight="1" x14ac:dyDescent="0.25">
      <c r="A125" s="221"/>
      <c r="B125" s="208"/>
      <c r="C125" s="208"/>
    </row>
    <row r="126" spans="1:3" ht="15.75" customHeight="1" x14ac:dyDescent="0.25">
      <c r="A126" s="221"/>
      <c r="B126" s="208"/>
      <c r="C126" s="208"/>
    </row>
    <row r="127" spans="1:3" ht="15.75" customHeight="1" x14ac:dyDescent="0.25">
      <c r="A127" s="221"/>
      <c r="B127" s="208"/>
      <c r="C127" s="208"/>
    </row>
    <row r="128" spans="1:3" ht="15.75" customHeight="1" x14ac:dyDescent="0.25">
      <c r="A128" s="221"/>
      <c r="B128" s="208"/>
      <c r="C128" s="208"/>
    </row>
    <row r="129" spans="1:3" ht="15.75" customHeight="1" x14ac:dyDescent="0.25">
      <c r="A129" s="221"/>
      <c r="B129" s="208"/>
      <c r="C129" s="208"/>
    </row>
    <row r="130" spans="1:3" ht="15.75" customHeight="1" x14ac:dyDescent="0.25">
      <c r="A130" s="221"/>
      <c r="B130" s="208"/>
      <c r="C130" s="208"/>
    </row>
    <row r="131" spans="1:3" ht="15.75" customHeight="1" x14ac:dyDescent="0.25">
      <c r="A131" s="221"/>
      <c r="B131" s="208"/>
      <c r="C131" s="208"/>
    </row>
    <row r="132" spans="1:3" ht="15.75" customHeight="1" x14ac:dyDescent="0.25">
      <c r="A132" s="221"/>
      <c r="B132" s="208"/>
      <c r="C132" s="208"/>
    </row>
    <row r="133" spans="1:3" ht="15.75" customHeight="1" x14ac:dyDescent="0.25">
      <c r="A133" s="221"/>
      <c r="B133" s="208"/>
      <c r="C133" s="208"/>
    </row>
    <row r="134" spans="1:3" ht="15.75" customHeight="1" x14ac:dyDescent="0.25">
      <c r="A134" s="221"/>
      <c r="B134" s="208"/>
      <c r="C134" s="208"/>
    </row>
    <row r="135" spans="1:3" ht="15.75" customHeight="1" x14ac:dyDescent="0.25">
      <c r="A135" s="221"/>
      <c r="B135" s="208"/>
      <c r="C135" s="208"/>
    </row>
    <row r="136" spans="1:3" ht="15.75" customHeight="1" x14ac:dyDescent="0.25">
      <c r="A136" s="221"/>
      <c r="B136" s="208"/>
      <c r="C136" s="208"/>
    </row>
    <row r="137" spans="1:3" ht="15.75" customHeight="1" x14ac:dyDescent="0.25">
      <c r="A137" s="221"/>
      <c r="B137" s="208"/>
      <c r="C137" s="208"/>
    </row>
    <row r="138" spans="1:3" ht="15.75" customHeight="1" x14ac:dyDescent="0.25">
      <c r="A138" s="221"/>
      <c r="B138" s="208"/>
      <c r="C138" s="208"/>
    </row>
    <row r="139" spans="1:3" ht="15.75" customHeight="1" x14ac:dyDescent="0.25">
      <c r="A139" s="221"/>
      <c r="B139" s="208"/>
      <c r="C139" s="208"/>
    </row>
    <row r="140" spans="1:3" ht="15.75" customHeight="1" x14ac:dyDescent="0.25">
      <c r="A140" s="221"/>
      <c r="B140" s="208"/>
      <c r="C140" s="208"/>
    </row>
    <row r="141" spans="1:3" ht="15.75" customHeight="1" x14ac:dyDescent="0.25">
      <c r="A141" s="221"/>
      <c r="B141" s="208"/>
      <c r="C141" s="208"/>
    </row>
    <row r="142" spans="1:3" ht="15.75" customHeight="1" x14ac:dyDescent="0.25">
      <c r="A142" s="221"/>
      <c r="B142" s="208"/>
      <c r="C142" s="208"/>
    </row>
    <row r="143" spans="1:3" ht="15.75" customHeight="1" x14ac:dyDescent="0.25">
      <c r="A143" s="221"/>
      <c r="B143" s="208"/>
      <c r="C143" s="208"/>
    </row>
    <row r="144" spans="1:3" ht="15.75" customHeight="1" x14ac:dyDescent="0.25">
      <c r="A144" s="221"/>
      <c r="B144" s="208"/>
      <c r="C144" s="208"/>
    </row>
    <row r="145" spans="1:3" ht="15.75" customHeight="1" x14ac:dyDescent="0.25">
      <c r="A145" s="221"/>
      <c r="B145" s="208"/>
      <c r="C145" s="208"/>
    </row>
    <row r="146" spans="1:3" ht="15.75" customHeight="1" x14ac:dyDescent="0.25">
      <c r="A146" s="221"/>
      <c r="B146" s="208"/>
      <c r="C146" s="208"/>
    </row>
    <row r="147" spans="1:3" ht="15.75" customHeight="1" x14ac:dyDescent="0.25">
      <c r="A147" s="221"/>
      <c r="B147" s="208"/>
      <c r="C147" s="208"/>
    </row>
    <row r="148" spans="1:3" ht="15.75" customHeight="1" x14ac:dyDescent="0.25">
      <c r="A148" s="221"/>
      <c r="B148" s="208"/>
      <c r="C148" s="208"/>
    </row>
    <row r="149" spans="1:3" ht="15.75" customHeight="1" x14ac:dyDescent="0.25">
      <c r="A149" s="221"/>
      <c r="B149" s="208"/>
      <c r="C149" s="208"/>
    </row>
    <row r="150" spans="1:3" ht="15.75" customHeight="1" x14ac:dyDescent="0.25">
      <c r="A150" s="221"/>
      <c r="B150" s="208"/>
      <c r="C150" s="208"/>
    </row>
    <row r="151" spans="1:3" ht="15.75" customHeight="1" x14ac:dyDescent="0.25">
      <c r="A151" s="221"/>
      <c r="B151" s="208"/>
      <c r="C151" s="208"/>
    </row>
    <row r="152" spans="1:3" ht="15.75" customHeight="1" x14ac:dyDescent="0.25">
      <c r="A152" s="221"/>
      <c r="B152" s="208"/>
      <c r="C152" s="208"/>
    </row>
    <row r="153" spans="1:3" ht="15.75" customHeight="1" x14ac:dyDescent="0.25">
      <c r="A153" s="221"/>
      <c r="B153" s="208"/>
      <c r="C153" s="208"/>
    </row>
    <row r="154" spans="1:3" x14ac:dyDescent="0.25">
      <c r="A154" s="221"/>
      <c r="B154" s="208"/>
      <c r="C154" s="208"/>
    </row>
    <row r="155" spans="1:3" x14ac:dyDescent="0.25">
      <c r="A155" s="221"/>
      <c r="B155" s="208"/>
      <c r="C155" s="208"/>
    </row>
    <row r="156" spans="1:3" x14ac:dyDescent="0.25">
      <c r="A156" s="221"/>
      <c r="B156" s="208"/>
      <c r="C156" s="208"/>
    </row>
    <row r="157" spans="1:3" x14ac:dyDescent="0.25">
      <c r="A157" s="221"/>
      <c r="B157" s="208"/>
      <c r="C157" s="208"/>
    </row>
    <row r="158" spans="1:3" x14ac:dyDescent="0.25">
      <c r="A158" s="221"/>
      <c r="B158" s="208"/>
      <c r="C158" s="208"/>
    </row>
    <row r="159" spans="1:3" x14ac:dyDescent="0.25">
      <c r="A159" s="221"/>
      <c r="B159" s="208"/>
      <c r="C159" s="208"/>
    </row>
    <row r="160" spans="1:3" x14ac:dyDescent="0.25">
      <c r="A160" s="221"/>
      <c r="B160" s="208"/>
      <c r="C160" s="208"/>
    </row>
    <row r="161" spans="1:3" x14ac:dyDescent="0.25">
      <c r="A161" s="221"/>
      <c r="B161" s="208"/>
      <c r="C161" s="208"/>
    </row>
    <row r="162" spans="1:3" x14ac:dyDescent="0.25">
      <c r="A162" s="221"/>
      <c r="B162" s="208"/>
      <c r="C162" s="208"/>
    </row>
    <row r="163" spans="1:3" x14ac:dyDescent="0.25">
      <c r="A163" s="221"/>
      <c r="B163" s="208"/>
      <c r="C163" s="208"/>
    </row>
    <row r="164" spans="1:3" x14ac:dyDescent="0.25">
      <c r="A164" s="221"/>
      <c r="B164" s="208"/>
      <c r="C164" s="208"/>
    </row>
    <row r="165" spans="1:3" x14ac:dyDescent="0.25">
      <c r="A165" s="221"/>
      <c r="B165" s="208"/>
      <c r="C165" s="208"/>
    </row>
    <row r="166" spans="1:3" x14ac:dyDescent="0.25">
      <c r="A166" s="221"/>
      <c r="B166" s="208"/>
      <c r="C166" s="208"/>
    </row>
    <row r="167" spans="1:3" x14ac:dyDescent="0.25">
      <c r="A167" s="221"/>
      <c r="B167" s="208"/>
      <c r="C167" s="208"/>
    </row>
    <row r="168" spans="1:3" x14ac:dyDescent="0.25">
      <c r="A168" s="221"/>
      <c r="B168" s="208"/>
      <c r="C168" s="208"/>
    </row>
    <row r="169" spans="1:3" x14ac:dyDescent="0.25">
      <c r="A169" s="221"/>
      <c r="B169" s="208"/>
      <c r="C169" s="208"/>
    </row>
    <row r="170" spans="1:3" x14ac:dyDescent="0.25">
      <c r="A170" s="221"/>
      <c r="B170" s="208"/>
      <c r="C170" s="208"/>
    </row>
    <row r="171" spans="1:3" x14ac:dyDescent="0.25">
      <c r="A171" s="221"/>
      <c r="B171" s="208"/>
      <c r="C171" s="208"/>
    </row>
    <row r="172" spans="1:3" x14ac:dyDescent="0.25">
      <c r="A172" s="221"/>
      <c r="B172" s="208"/>
      <c r="C172" s="208"/>
    </row>
    <row r="173" spans="1:3" x14ac:dyDescent="0.25">
      <c r="A173" s="221"/>
      <c r="B173" s="208"/>
      <c r="C173" s="208"/>
    </row>
    <row r="174" spans="1:3" x14ac:dyDescent="0.25">
      <c r="A174" s="221"/>
      <c r="B174" s="208"/>
      <c r="C174" s="208"/>
    </row>
    <row r="175" spans="1:3" x14ac:dyDescent="0.25">
      <c r="A175" s="221"/>
      <c r="B175" s="208"/>
      <c r="C175" s="208"/>
    </row>
    <row r="176" spans="1:3" x14ac:dyDescent="0.25">
      <c r="A176" s="221"/>
      <c r="B176" s="208"/>
      <c r="C176" s="208"/>
    </row>
    <row r="177" spans="1:3" x14ac:dyDescent="0.25">
      <c r="A177" s="221"/>
      <c r="B177" s="208"/>
      <c r="C177" s="208"/>
    </row>
    <row r="178" spans="1:3" x14ac:dyDescent="0.25">
      <c r="A178" s="221"/>
      <c r="B178" s="208"/>
      <c r="C178" s="208"/>
    </row>
    <row r="179" spans="1:3" x14ac:dyDescent="0.25">
      <c r="A179" s="221"/>
      <c r="B179" s="208"/>
      <c r="C179" s="208"/>
    </row>
    <row r="180" spans="1:3" x14ac:dyDescent="0.25">
      <c r="A180" s="221"/>
      <c r="B180" s="208"/>
      <c r="C180" s="208"/>
    </row>
    <row r="181" spans="1:3" x14ac:dyDescent="0.25">
      <c r="A181" s="221"/>
      <c r="B181" s="208"/>
      <c r="C181" s="208"/>
    </row>
    <row r="182" spans="1:3" x14ac:dyDescent="0.25">
      <c r="A182" s="221"/>
      <c r="B182" s="208"/>
      <c r="C182" s="208"/>
    </row>
    <row r="183" spans="1:3" x14ac:dyDescent="0.25">
      <c r="A183" s="221"/>
      <c r="B183" s="208"/>
      <c r="C183" s="208"/>
    </row>
    <row r="184" spans="1:3" x14ac:dyDescent="0.25">
      <c r="A184" s="221"/>
      <c r="B184" s="208"/>
      <c r="C184" s="208"/>
    </row>
    <row r="185" spans="1:3" x14ac:dyDescent="0.25">
      <c r="A185" s="221"/>
      <c r="B185" s="208"/>
      <c r="C185" s="208"/>
    </row>
    <row r="186" spans="1:3" x14ac:dyDescent="0.25">
      <c r="A186" s="221"/>
      <c r="B186" s="208"/>
      <c r="C186" s="208"/>
    </row>
    <row r="187" spans="1:3" x14ac:dyDescent="0.25">
      <c r="A187" s="221"/>
      <c r="B187" s="208"/>
      <c r="C187" s="208"/>
    </row>
    <row r="188" spans="1:3" x14ac:dyDescent="0.25">
      <c r="A188" s="221"/>
      <c r="B188" s="208"/>
      <c r="C188" s="208"/>
    </row>
    <row r="189" spans="1:3" x14ac:dyDescent="0.25">
      <c r="A189" s="221"/>
      <c r="B189" s="208"/>
      <c r="C189" s="208"/>
    </row>
    <row r="190" spans="1:3" x14ac:dyDescent="0.25">
      <c r="A190" s="221"/>
      <c r="B190" s="208"/>
      <c r="C190" s="208"/>
    </row>
    <row r="191" spans="1:3" x14ac:dyDescent="0.25">
      <c r="A191" s="221"/>
      <c r="B191" s="208"/>
      <c r="C191" s="208"/>
    </row>
    <row r="192" spans="1:3" x14ac:dyDescent="0.25">
      <c r="A192" s="221"/>
      <c r="B192" s="208"/>
      <c r="C192" s="208"/>
    </row>
    <row r="193" spans="1:3" x14ac:dyDescent="0.25">
      <c r="A193" s="221"/>
      <c r="B193" s="208"/>
      <c r="C193" s="208"/>
    </row>
    <row r="194" spans="1:3" x14ac:dyDescent="0.25">
      <c r="A194" s="221"/>
      <c r="B194" s="208"/>
      <c r="C194" s="208"/>
    </row>
    <row r="195" spans="1:3" x14ac:dyDescent="0.25">
      <c r="A195" s="221"/>
      <c r="B195" s="208"/>
      <c r="C195" s="208"/>
    </row>
    <row r="196" spans="1:3" x14ac:dyDescent="0.25">
      <c r="A196" s="221"/>
      <c r="B196" s="208"/>
      <c r="C196" s="208"/>
    </row>
    <row r="197" spans="1:3" x14ac:dyDescent="0.25">
      <c r="A197" s="221"/>
      <c r="B197" s="208"/>
      <c r="C197" s="208"/>
    </row>
    <row r="198" spans="1:3" x14ac:dyDescent="0.25">
      <c r="A198" s="221"/>
      <c r="B198" s="208"/>
      <c r="C198" s="208"/>
    </row>
    <row r="199" spans="1:3" x14ac:dyDescent="0.25">
      <c r="A199" s="221"/>
      <c r="B199" s="208"/>
      <c r="C199" s="208"/>
    </row>
    <row r="200" spans="1:3" x14ac:dyDescent="0.25">
      <c r="A200" s="221"/>
      <c r="B200" s="208"/>
      <c r="C200" s="208"/>
    </row>
    <row r="201" spans="1:3" x14ac:dyDescent="0.25">
      <c r="A201" s="221"/>
      <c r="B201" s="208"/>
      <c r="C201" s="208"/>
    </row>
    <row r="202" spans="1:3" x14ac:dyDescent="0.25">
      <c r="A202" s="221"/>
      <c r="B202" s="208"/>
      <c r="C202" s="208"/>
    </row>
    <row r="203" spans="1:3" x14ac:dyDescent="0.25">
      <c r="A203" s="221"/>
      <c r="B203" s="208"/>
      <c r="C203" s="208"/>
    </row>
    <row r="204" spans="1:3" x14ac:dyDescent="0.25">
      <c r="A204" s="221"/>
      <c r="B204" s="208"/>
      <c r="C204" s="208"/>
    </row>
    <row r="205" spans="1:3" x14ac:dyDescent="0.25">
      <c r="A205" s="221"/>
      <c r="B205" s="208"/>
      <c r="C205" s="208"/>
    </row>
    <row r="206" spans="1:3" x14ac:dyDescent="0.25">
      <c r="A206" s="221"/>
      <c r="B206" s="208"/>
      <c r="C206" s="208"/>
    </row>
    <row r="207" spans="1:3" x14ac:dyDescent="0.25">
      <c r="A207" s="221"/>
      <c r="B207" s="208"/>
      <c r="C207" s="208"/>
    </row>
    <row r="208" spans="1:3" x14ac:dyDescent="0.25">
      <c r="A208" s="221"/>
      <c r="B208" s="208"/>
      <c r="C208" s="208"/>
    </row>
    <row r="209" spans="1:3" x14ac:dyDescent="0.25">
      <c r="A209" s="221"/>
      <c r="B209" s="208"/>
      <c r="C209" s="208"/>
    </row>
    <row r="210" spans="1:3" x14ac:dyDescent="0.25">
      <c r="A210" s="221"/>
      <c r="B210" s="208"/>
      <c r="C210" s="208"/>
    </row>
    <row r="211" spans="1:3" x14ac:dyDescent="0.25">
      <c r="A211" s="221"/>
      <c r="B211" s="208"/>
      <c r="C211" s="208"/>
    </row>
    <row r="212" spans="1:3" x14ac:dyDescent="0.25">
      <c r="A212" s="221"/>
      <c r="B212" s="208"/>
      <c r="C212" s="208"/>
    </row>
    <row r="213" spans="1:3" x14ac:dyDescent="0.25">
      <c r="A213" s="221"/>
      <c r="B213" s="208"/>
      <c r="C213" s="208"/>
    </row>
    <row r="214" spans="1:3" x14ac:dyDescent="0.25">
      <c r="A214" s="221"/>
      <c r="B214" s="208"/>
      <c r="C214" s="208"/>
    </row>
    <row r="215" spans="1:3" x14ac:dyDescent="0.25">
      <c r="A215" s="221"/>
      <c r="B215" s="208"/>
      <c r="C215" s="208"/>
    </row>
    <row r="216" spans="1:3" x14ac:dyDescent="0.25">
      <c r="A216" s="221"/>
      <c r="B216" s="208"/>
      <c r="C216" s="208"/>
    </row>
  </sheetData>
  <sheetProtection algorithmName="SHA-512" hashValue="pg4JKlo3gGt73+c4fHRGrwyKTPqoS3KN5vUMiabhwjIoLXmuUvp0WfJXBNbbbnXq4v5wdz5miGUSVc73HrySXA==" saltValue="Poy4k+ilupjM7R+8xmQZsQ==" spinCount="100000" sheet="1" objects="1" scenarios="1" selectLockedCells="1" selectUnlockedCells="1"/>
  <protectedRanges>
    <protectedRange sqref="C24" name="Tartomány1_2_1"/>
    <protectedRange sqref="C43" name="Tartomány4_1_2_2"/>
    <protectedRange sqref="C32" name="Tartomány4_1"/>
    <protectedRange sqref="C12 C17:C19" name="Tartomány1_2_1_1"/>
  </protectedRanges>
  <mergeCells count="41">
    <mergeCell ref="A47:AA47"/>
    <mergeCell ref="A46:AA46"/>
    <mergeCell ref="A45:AA45"/>
    <mergeCell ref="AD8:AD9"/>
    <mergeCell ref="O8:O9"/>
    <mergeCell ref="A32:AA32"/>
    <mergeCell ref="A29:AA29"/>
    <mergeCell ref="A31:AA31"/>
    <mergeCell ref="V8:V9"/>
    <mergeCell ref="Z8:Z9"/>
    <mergeCell ref="AA8:AA9"/>
    <mergeCell ref="AB44:AD44"/>
    <mergeCell ref="A22:AA22"/>
    <mergeCell ref="A44:AA44"/>
    <mergeCell ref="D27:AA27"/>
    <mergeCell ref="D23:AA23"/>
    <mergeCell ref="AE8:AE9"/>
    <mergeCell ref="AB6:AE7"/>
    <mergeCell ref="S8:S9"/>
    <mergeCell ref="L7:O7"/>
    <mergeCell ref="D6:AA6"/>
    <mergeCell ref="W8:W9"/>
    <mergeCell ref="H7:K7"/>
    <mergeCell ref="F8:F9"/>
    <mergeCell ref="P7:S7"/>
    <mergeCell ref="A1:AA1"/>
    <mergeCell ref="A4:AA4"/>
    <mergeCell ref="A3:AA3"/>
    <mergeCell ref="C6:C9"/>
    <mergeCell ref="J8:J9"/>
    <mergeCell ref="K8:K9"/>
    <mergeCell ref="D7:G7"/>
    <mergeCell ref="A6:A9"/>
    <mergeCell ref="B6:B9"/>
    <mergeCell ref="R8:R9"/>
    <mergeCell ref="A2:AA2"/>
    <mergeCell ref="N8:N9"/>
    <mergeCell ref="X7:AA7"/>
    <mergeCell ref="A5:AA5"/>
    <mergeCell ref="T7:W7"/>
    <mergeCell ref="G8:G9"/>
  </mergeCells>
  <phoneticPr fontId="15" type="noConversion"/>
  <pageMargins left="0.23622047244094491" right="0.23622047244094491" top="0.74803149606299213" bottom="0.74803149606299213" header="0.31496062992125984" footer="0.31496062992125984"/>
  <pageSetup paperSize="9" scale="85" orientation="landscape" r:id="rId1"/>
  <headerFooter alignWithMargins="0">
    <oddHeader>&amp;R&amp;"Arial,Normál"&amp;12 1. számú melléklet a  .......... alapképzési szak tantervéhez</oddHeader>
    <oddFooter>&amp;R&amp;Z&amp;F  &amp;D</oddFooter>
  </headerFooter>
  <ignoredErrors>
    <ignoredError sqref="Y21 E21 Z21 F20 X20 Y20 L21 P21 T21 X21 R20 V20 E20 H20 I21 I20 L20 U20 M21 M20 P20 J20 Q21 Q20 T20 N20 U21 J21 N21 R21 V21 Z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19"/>
  <sheetViews>
    <sheetView zoomScaleNormal="100" zoomScaleSheetLayoutView="75" workbookViewId="0">
      <selection sqref="A1:AA1"/>
    </sheetView>
  </sheetViews>
  <sheetFormatPr defaultColWidth="10.6640625" defaultRowHeight="15.75" x14ac:dyDescent="0.25"/>
  <cols>
    <col min="1" max="1" width="17.1640625" style="222" customWidth="1"/>
    <col min="2" max="2" width="7.1640625" style="158" customWidth="1"/>
    <col min="3" max="3" width="60.33203125" style="158" customWidth="1"/>
    <col min="4" max="19" width="5.83203125" style="158" customWidth="1"/>
    <col min="20" max="27" width="5.83203125" style="158" hidden="1" customWidth="1"/>
    <col min="28" max="30" width="6.83203125" style="158" customWidth="1"/>
    <col min="31" max="31" width="6.1640625" style="158" customWidth="1"/>
    <col min="32" max="43" width="1.83203125" style="158" customWidth="1"/>
    <col min="44" max="44" width="2.33203125" style="158" customWidth="1"/>
    <col min="45" max="16384" width="10.6640625" style="158"/>
  </cols>
  <sheetData>
    <row r="1" spans="1:32" ht="21.95" customHeight="1" x14ac:dyDescent="0.2">
      <c r="A1" s="316" t="s">
        <v>25</v>
      </c>
      <c r="B1" s="316"/>
      <c r="C1" s="316"/>
      <c r="D1" s="317"/>
      <c r="E1" s="317"/>
      <c r="F1" s="317"/>
      <c r="G1" s="317"/>
      <c r="H1" s="317"/>
      <c r="I1" s="317"/>
      <c r="J1" s="317"/>
      <c r="K1" s="317"/>
      <c r="L1" s="317"/>
      <c r="M1" s="317"/>
      <c r="N1" s="317"/>
      <c r="O1" s="317"/>
      <c r="P1" s="317"/>
      <c r="Q1" s="317"/>
      <c r="R1" s="317"/>
      <c r="S1" s="317"/>
      <c r="T1" s="317"/>
      <c r="U1" s="317"/>
      <c r="V1" s="317"/>
      <c r="W1" s="317"/>
      <c r="X1" s="317"/>
      <c r="Y1" s="317"/>
      <c r="Z1" s="317"/>
      <c r="AA1" s="317"/>
      <c r="AB1" s="157"/>
      <c r="AC1" s="157"/>
      <c r="AD1" s="157"/>
      <c r="AE1" s="157"/>
    </row>
    <row r="2" spans="1:32" ht="21.95" customHeight="1" x14ac:dyDescent="0.2">
      <c r="A2" s="327" t="s">
        <v>61</v>
      </c>
      <c r="B2" s="327"/>
      <c r="C2" s="327"/>
      <c r="D2" s="328"/>
      <c r="E2" s="328"/>
      <c r="F2" s="328"/>
      <c r="G2" s="328"/>
      <c r="H2" s="328"/>
      <c r="I2" s="328"/>
      <c r="J2" s="328"/>
      <c r="K2" s="328"/>
      <c r="L2" s="328"/>
      <c r="M2" s="328"/>
      <c r="N2" s="328"/>
      <c r="O2" s="328"/>
      <c r="P2" s="328"/>
      <c r="Q2" s="328"/>
      <c r="R2" s="328"/>
      <c r="S2" s="328"/>
      <c r="T2" s="328"/>
      <c r="U2" s="328"/>
      <c r="V2" s="328"/>
      <c r="W2" s="328"/>
      <c r="X2" s="328"/>
      <c r="Y2" s="328"/>
      <c r="Z2" s="328"/>
      <c r="AA2" s="328"/>
      <c r="AB2" s="42"/>
      <c r="AC2" s="42"/>
      <c r="AD2" s="42"/>
      <c r="AE2" s="42"/>
    </row>
    <row r="3" spans="1:32" ht="15.75" customHeight="1" x14ac:dyDescent="0.2">
      <c r="A3" s="339" t="s">
        <v>169</v>
      </c>
      <c r="B3" s="339"/>
      <c r="C3" s="339"/>
      <c r="D3" s="340"/>
      <c r="E3" s="340"/>
      <c r="F3" s="340"/>
      <c r="G3" s="340"/>
      <c r="H3" s="340"/>
      <c r="I3" s="340"/>
      <c r="J3" s="340"/>
      <c r="K3" s="340"/>
      <c r="L3" s="340"/>
      <c r="M3" s="340"/>
      <c r="N3" s="340"/>
      <c r="O3" s="340"/>
      <c r="P3" s="340"/>
      <c r="Q3" s="340"/>
      <c r="R3" s="340"/>
      <c r="S3" s="340"/>
      <c r="T3" s="340"/>
      <c r="U3" s="340"/>
      <c r="V3" s="340"/>
      <c r="W3" s="340"/>
      <c r="X3" s="340"/>
      <c r="Y3" s="340"/>
      <c r="Z3" s="340"/>
      <c r="AA3" s="340"/>
      <c r="AB3" s="42"/>
      <c r="AC3" s="42"/>
      <c r="AD3" s="42"/>
      <c r="AE3" s="42"/>
    </row>
    <row r="4" spans="1:32" ht="15.75" customHeight="1" x14ac:dyDescent="0.2">
      <c r="A4" s="318" t="s">
        <v>294</v>
      </c>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B4" s="42"/>
      <c r="AC4" s="42"/>
      <c r="AD4" s="42"/>
      <c r="AE4" s="42"/>
    </row>
    <row r="5" spans="1:32" ht="15.75" customHeight="1" thickBot="1" x14ac:dyDescent="0.25">
      <c r="A5" s="329" t="s">
        <v>37</v>
      </c>
      <c r="B5" s="329"/>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44"/>
      <c r="AC5" s="44"/>
      <c r="AD5" s="44"/>
      <c r="AE5" s="44"/>
    </row>
    <row r="6" spans="1:32" ht="15.75" customHeight="1" thickTop="1" thickBot="1" x14ac:dyDescent="0.25">
      <c r="A6" s="296" t="s">
        <v>16</v>
      </c>
      <c r="B6" s="299" t="s">
        <v>17</v>
      </c>
      <c r="C6" s="322" t="s">
        <v>18</v>
      </c>
      <c r="D6" s="311" t="s">
        <v>11</v>
      </c>
      <c r="E6" s="312"/>
      <c r="F6" s="312"/>
      <c r="G6" s="312"/>
      <c r="H6" s="312"/>
      <c r="I6" s="312"/>
      <c r="J6" s="312"/>
      <c r="K6" s="312"/>
      <c r="L6" s="312"/>
      <c r="M6" s="312"/>
      <c r="N6" s="312"/>
      <c r="O6" s="312"/>
      <c r="P6" s="312"/>
      <c r="Q6" s="312"/>
      <c r="R6" s="312"/>
      <c r="S6" s="312"/>
      <c r="T6" s="312"/>
      <c r="U6" s="312"/>
      <c r="V6" s="312"/>
      <c r="W6" s="312"/>
      <c r="X6" s="312"/>
      <c r="Y6" s="312"/>
      <c r="Z6" s="312"/>
      <c r="AA6" s="312"/>
      <c r="AB6" s="333" t="s">
        <v>38</v>
      </c>
      <c r="AC6" s="334"/>
      <c r="AD6" s="334"/>
      <c r="AE6" s="335"/>
    </row>
    <row r="7" spans="1:32" ht="15.75" customHeight="1" x14ac:dyDescent="0.2">
      <c r="A7" s="297"/>
      <c r="B7" s="300"/>
      <c r="C7" s="323"/>
      <c r="D7" s="306" t="s">
        <v>1</v>
      </c>
      <c r="E7" s="307"/>
      <c r="F7" s="307"/>
      <c r="G7" s="308"/>
      <c r="H7" s="309" t="s">
        <v>2</v>
      </c>
      <c r="I7" s="307"/>
      <c r="J7" s="307"/>
      <c r="K7" s="310"/>
      <c r="L7" s="306" t="s">
        <v>3</v>
      </c>
      <c r="M7" s="307"/>
      <c r="N7" s="307"/>
      <c r="O7" s="308"/>
      <c r="P7" s="309" t="s">
        <v>4</v>
      </c>
      <c r="Q7" s="307"/>
      <c r="R7" s="307"/>
      <c r="S7" s="308"/>
      <c r="T7" s="306" t="s">
        <v>5</v>
      </c>
      <c r="U7" s="307"/>
      <c r="V7" s="307"/>
      <c r="W7" s="308"/>
      <c r="X7" s="309" t="s">
        <v>6</v>
      </c>
      <c r="Y7" s="307"/>
      <c r="Z7" s="307"/>
      <c r="AA7" s="310"/>
      <c r="AB7" s="336"/>
      <c r="AC7" s="337"/>
      <c r="AD7" s="337"/>
      <c r="AE7" s="338"/>
    </row>
    <row r="8" spans="1:32" ht="15.75" customHeight="1" x14ac:dyDescent="0.2">
      <c r="A8" s="297"/>
      <c r="B8" s="300"/>
      <c r="C8" s="323"/>
      <c r="D8" s="84" t="s">
        <v>12</v>
      </c>
      <c r="E8" s="84" t="s">
        <v>13</v>
      </c>
      <c r="F8" s="302" t="s">
        <v>10</v>
      </c>
      <c r="G8" s="304" t="s">
        <v>15</v>
      </c>
      <c r="H8" s="84" t="s">
        <v>12</v>
      </c>
      <c r="I8" s="84" t="s">
        <v>13</v>
      </c>
      <c r="J8" s="302" t="s">
        <v>10</v>
      </c>
      <c r="K8" s="304" t="s">
        <v>15</v>
      </c>
      <c r="L8" s="84" t="s">
        <v>12</v>
      </c>
      <c r="M8" s="84" t="s">
        <v>13</v>
      </c>
      <c r="N8" s="302" t="s">
        <v>10</v>
      </c>
      <c r="O8" s="304" t="s">
        <v>15</v>
      </c>
      <c r="P8" s="84" t="s">
        <v>12</v>
      </c>
      <c r="Q8" s="84" t="s">
        <v>13</v>
      </c>
      <c r="R8" s="302" t="s">
        <v>10</v>
      </c>
      <c r="S8" s="304" t="s">
        <v>15</v>
      </c>
      <c r="T8" s="84" t="s">
        <v>12</v>
      </c>
      <c r="U8" s="84" t="s">
        <v>13</v>
      </c>
      <c r="V8" s="302" t="s">
        <v>10</v>
      </c>
      <c r="W8" s="304" t="s">
        <v>15</v>
      </c>
      <c r="X8" s="84" t="s">
        <v>12</v>
      </c>
      <c r="Y8" s="84" t="s">
        <v>13</v>
      </c>
      <c r="Z8" s="302" t="s">
        <v>10</v>
      </c>
      <c r="AA8" s="325" t="s">
        <v>15</v>
      </c>
      <c r="AB8" s="103" t="s">
        <v>12</v>
      </c>
      <c r="AC8" s="84" t="s">
        <v>13</v>
      </c>
      <c r="AD8" s="302" t="s">
        <v>10</v>
      </c>
      <c r="AE8" s="304" t="s">
        <v>15</v>
      </c>
      <c r="AF8" s="158" t="e">
        <f>IF(#REF!*#REF!=0,"",#REF!*#REF!)</f>
        <v>#REF!</v>
      </c>
    </row>
    <row r="9" spans="1:32" ht="80.099999999999994" customHeight="1" thickBot="1" x14ac:dyDescent="0.25">
      <c r="A9" s="298"/>
      <c r="B9" s="301"/>
      <c r="C9" s="324"/>
      <c r="D9" s="6" t="s">
        <v>34</v>
      </c>
      <c r="E9" s="6" t="s">
        <v>34</v>
      </c>
      <c r="F9" s="303"/>
      <c r="G9" s="305"/>
      <c r="H9" s="6" t="s">
        <v>34</v>
      </c>
      <c r="I9" s="6" t="s">
        <v>34</v>
      </c>
      <c r="J9" s="303"/>
      <c r="K9" s="305"/>
      <c r="L9" s="6" t="s">
        <v>34</v>
      </c>
      <c r="M9" s="6" t="s">
        <v>34</v>
      </c>
      <c r="N9" s="303"/>
      <c r="O9" s="305"/>
      <c r="P9" s="6" t="s">
        <v>34</v>
      </c>
      <c r="Q9" s="6" t="s">
        <v>34</v>
      </c>
      <c r="R9" s="303"/>
      <c r="S9" s="305"/>
      <c r="T9" s="6" t="s">
        <v>34</v>
      </c>
      <c r="U9" s="6" t="s">
        <v>34</v>
      </c>
      <c r="V9" s="303"/>
      <c r="W9" s="305"/>
      <c r="X9" s="6" t="s">
        <v>34</v>
      </c>
      <c r="Y9" s="6" t="s">
        <v>34</v>
      </c>
      <c r="Z9" s="303"/>
      <c r="AA9" s="326"/>
      <c r="AB9" s="104" t="s">
        <v>34</v>
      </c>
      <c r="AC9" s="6" t="s">
        <v>34</v>
      </c>
      <c r="AD9" s="303"/>
      <c r="AE9" s="305"/>
    </row>
    <row r="10" spans="1:32" s="159" customFormat="1" ht="15.75" customHeight="1" thickBot="1" x14ac:dyDescent="0.35">
      <c r="A10" s="75"/>
      <c r="B10" s="76"/>
      <c r="C10" s="77" t="s">
        <v>27</v>
      </c>
      <c r="D10" s="78">
        <f>SUM(szakon_kozos!D62)</f>
        <v>50</v>
      </c>
      <c r="E10" s="41">
        <f>SUM(szakon_kozos!E62)</f>
        <v>6</v>
      </c>
      <c r="F10" s="41">
        <f>SUM(szakon_kozos!F62)</f>
        <v>18</v>
      </c>
      <c r="G10" s="79">
        <f>SUM(szakon_kozos!G62)</f>
        <v>0</v>
      </c>
      <c r="H10" s="78">
        <f>SUM(szakon_kozos!H62)</f>
        <v>73</v>
      </c>
      <c r="I10" s="41">
        <f>SUM(szakon_kozos!I62)</f>
        <v>17</v>
      </c>
      <c r="J10" s="41">
        <f>SUM(szakon_kozos!J62)</f>
        <v>22</v>
      </c>
      <c r="K10" s="79">
        <f>SUM(szakon_kozos!K62)</f>
        <v>0</v>
      </c>
      <c r="L10" s="78">
        <f>SUM(szakon_kozos!L62)</f>
        <v>55</v>
      </c>
      <c r="M10" s="41">
        <f>SUM(szakon_kozos!M62)</f>
        <v>36</v>
      </c>
      <c r="N10" s="41">
        <f>SUM(szakon_kozos!N62)</f>
        <v>23</v>
      </c>
      <c r="O10" s="79">
        <f>SUM(szakon_kozos!O62)</f>
        <v>0</v>
      </c>
      <c r="P10" s="78">
        <f>SUM(szakon_kozos!P62)</f>
        <v>64</v>
      </c>
      <c r="Q10" s="41">
        <f>SUM(szakon_kozos!Q62)</f>
        <v>48</v>
      </c>
      <c r="R10" s="41">
        <f>SUM(szakon_kozos!R62)</f>
        <v>28</v>
      </c>
      <c r="S10" s="79">
        <f>SUM(szakon_kozos!S62)</f>
        <v>0</v>
      </c>
      <c r="T10" s="78">
        <f>SUM(szakon_kozos!T62)</f>
        <v>0</v>
      </c>
      <c r="U10" s="41">
        <f>SUM(szakon_kozos!U62)</f>
        <v>0</v>
      </c>
      <c r="V10" s="41">
        <f>SUM(szakon_kozos!V62)</f>
        <v>0</v>
      </c>
      <c r="W10" s="79">
        <f>SUM(szakon_kozos!W62)</f>
        <v>0</v>
      </c>
      <c r="X10" s="78">
        <f>SUM(szakon_kozos!X62)</f>
        <v>0</v>
      </c>
      <c r="Y10" s="41">
        <f>SUM(szakon_kozos!Y62)</f>
        <v>0</v>
      </c>
      <c r="Z10" s="41">
        <f>SUM(szakon_kozos!Z62)</f>
        <v>0</v>
      </c>
      <c r="AA10" s="101">
        <f>SUM(szakon_kozos!AA62)</f>
        <v>0</v>
      </c>
      <c r="AB10" s="80">
        <f>SUM(szakon_kozos!AB62)</f>
        <v>242</v>
      </c>
      <c r="AC10" s="81">
        <f>SUM(szakon_kozos!AC62)</f>
        <v>107</v>
      </c>
      <c r="AD10" s="81">
        <f>SUM(szakon_kozos!AD62)</f>
        <v>97</v>
      </c>
      <c r="AE10" s="100">
        <f>SUM(szakon_kozos!AE62)</f>
        <v>0</v>
      </c>
    </row>
    <row r="11" spans="1:32" s="159" customFormat="1" ht="15.75" customHeight="1" x14ac:dyDescent="0.3">
      <c r="A11" s="56" t="s">
        <v>3</v>
      </c>
      <c r="B11" s="7"/>
      <c r="C11" s="151" t="s">
        <v>19</v>
      </c>
      <c r="D11" s="57"/>
      <c r="E11" s="58"/>
      <c r="F11" s="58"/>
      <c r="G11" s="59"/>
      <c r="H11" s="58"/>
      <c r="I11" s="58"/>
      <c r="J11" s="58"/>
      <c r="K11" s="59"/>
      <c r="L11" s="58"/>
      <c r="M11" s="58"/>
      <c r="N11" s="58"/>
      <c r="O11" s="59"/>
      <c r="P11" s="58"/>
      <c r="Q11" s="58"/>
      <c r="R11" s="58"/>
      <c r="S11" s="59"/>
      <c r="T11" s="59"/>
      <c r="U11" s="59"/>
      <c r="V11" s="59"/>
      <c r="W11" s="59"/>
      <c r="X11" s="58"/>
      <c r="Y11" s="58"/>
      <c r="Z11" s="58"/>
      <c r="AA11" s="59"/>
      <c r="AB11" s="105"/>
      <c r="AC11" s="69"/>
      <c r="AD11" s="69"/>
      <c r="AE11" s="70"/>
    </row>
    <row r="12" spans="1:32" ht="15.75" customHeight="1" x14ac:dyDescent="0.3">
      <c r="A12" s="195" t="s">
        <v>250</v>
      </c>
      <c r="B12" s="147" t="s">
        <v>171</v>
      </c>
      <c r="C12" s="210" t="s">
        <v>188</v>
      </c>
      <c r="D12" s="169">
        <v>4</v>
      </c>
      <c r="E12" s="170"/>
      <c r="F12" s="211">
        <v>1</v>
      </c>
      <c r="G12" s="163" t="s">
        <v>205</v>
      </c>
      <c r="H12" s="169"/>
      <c r="I12" s="170"/>
      <c r="J12" s="211"/>
      <c r="K12" s="163"/>
      <c r="L12" s="169"/>
      <c r="M12" s="170"/>
      <c r="N12" s="211"/>
      <c r="O12" s="163"/>
      <c r="P12" s="169"/>
      <c r="Q12" s="170"/>
      <c r="R12" s="211"/>
      <c r="S12" s="163"/>
      <c r="T12" s="169"/>
      <c r="U12" s="170"/>
      <c r="V12" s="211"/>
      <c r="W12" s="166"/>
      <c r="X12" s="169"/>
      <c r="Y12" s="170"/>
      <c r="Z12" s="211"/>
      <c r="AA12" s="168"/>
      <c r="AB12" s="106">
        <f>IF(D12+H12+L12+P12+T12+X12=0,"",D12+H12+L12+P12+T12+X12)</f>
        <v>4</v>
      </c>
      <c r="AC12" s="10" t="str">
        <f>IF(E12+I12+M12+Q12+U12+Y12=0,"",E12+I12+M12+Q12+U12+Y12)</f>
        <v/>
      </c>
      <c r="AD12" s="10">
        <f>IF(F12+J12+N12+R12+V12+Z12=0,"",F12+J12+N12+R12+V12+Z12)</f>
        <v>1</v>
      </c>
      <c r="AE12" s="11" t="s">
        <v>47</v>
      </c>
    </row>
    <row r="13" spans="1:32" ht="15.75" customHeight="1" x14ac:dyDescent="0.3">
      <c r="A13" s="195" t="s">
        <v>251</v>
      </c>
      <c r="B13" s="147" t="s">
        <v>171</v>
      </c>
      <c r="C13" s="210" t="s">
        <v>189</v>
      </c>
      <c r="D13" s="169"/>
      <c r="E13" s="170">
        <v>6</v>
      </c>
      <c r="F13" s="211">
        <v>1</v>
      </c>
      <c r="G13" s="163" t="s">
        <v>206</v>
      </c>
      <c r="H13" s="169"/>
      <c r="I13" s="170"/>
      <c r="J13" s="211"/>
      <c r="K13" s="163"/>
      <c r="L13" s="169"/>
      <c r="M13" s="170"/>
      <c r="N13" s="211"/>
      <c r="O13" s="163"/>
      <c r="P13" s="169"/>
      <c r="Q13" s="170"/>
      <c r="R13" s="211"/>
      <c r="S13" s="163"/>
      <c r="T13" s="169"/>
      <c r="U13" s="170"/>
      <c r="V13" s="211"/>
      <c r="W13" s="166"/>
      <c r="X13" s="169"/>
      <c r="Y13" s="170"/>
      <c r="Z13" s="211"/>
      <c r="AA13" s="168"/>
      <c r="AB13" s="106" t="str">
        <f t="shared" ref="AB13:AD22" si="0">IF(D13+H13+L13+P13+T13+X13=0,"",D13+H13+L13+P13+T13+X13)</f>
        <v/>
      </c>
      <c r="AC13" s="10">
        <f t="shared" si="0"/>
        <v>6</v>
      </c>
      <c r="AD13" s="10">
        <f t="shared" si="0"/>
        <v>1</v>
      </c>
      <c r="AE13" s="11" t="s">
        <v>47</v>
      </c>
    </row>
    <row r="14" spans="1:32" ht="15.75" customHeight="1" x14ac:dyDescent="0.3">
      <c r="A14" s="195" t="s">
        <v>223</v>
      </c>
      <c r="B14" s="147" t="s">
        <v>171</v>
      </c>
      <c r="C14" s="210" t="s">
        <v>190</v>
      </c>
      <c r="D14" s="169">
        <v>10</v>
      </c>
      <c r="E14" s="170"/>
      <c r="F14" s="211">
        <v>2</v>
      </c>
      <c r="G14" s="163" t="s">
        <v>0</v>
      </c>
      <c r="H14" s="169"/>
      <c r="I14" s="170"/>
      <c r="J14" s="211"/>
      <c r="K14" s="163"/>
      <c r="L14" s="169"/>
      <c r="M14" s="170"/>
      <c r="N14" s="211"/>
      <c r="O14" s="163"/>
      <c r="P14" s="169"/>
      <c r="Q14" s="170"/>
      <c r="R14" s="211"/>
      <c r="S14" s="163"/>
      <c r="T14" s="169"/>
      <c r="U14" s="170"/>
      <c r="V14" s="211"/>
      <c r="W14" s="166"/>
      <c r="X14" s="169"/>
      <c r="Y14" s="170"/>
      <c r="Z14" s="211"/>
      <c r="AA14" s="168"/>
      <c r="AB14" s="106">
        <f t="shared" si="0"/>
        <v>10</v>
      </c>
      <c r="AC14" s="10" t="str">
        <f t="shared" si="0"/>
        <v/>
      </c>
      <c r="AD14" s="10">
        <f t="shared" si="0"/>
        <v>2</v>
      </c>
      <c r="AE14" s="11" t="s">
        <v>47</v>
      </c>
    </row>
    <row r="15" spans="1:32" ht="15.75" customHeight="1" x14ac:dyDescent="0.3">
      <c r="A15" s="195" t="s">
        <v>252</v>
      </c>
      <c r="B15" s="147" t="s">
        <v>171</v>
      </c>
      <c r="C15" s="210" t="s">
        <v>191</v>
      </c>
      <c r="D15" s="169">
        <v>10</v>
      </c>
      <c r="E15" s="170">
        <v>10</v>
      </c>
      <c r="F15" s="211">
        <v>5</v>
      </c>
      <c r="G15" s="163" t="s">
        <v>0</v>
      </c>
      <c r="H15" s="169"/>
      <c r="I15" s="170"/>
      <c r="J15" s="211"/>
      <c r="K15" s="163"/>
      <c r="L15" s="169"/>
      <c r="M15" s="170"/>
      <c r="N15" s="211"/>
      <c r="O15" s="163"/>
      <c r="P15" s="169"/>
      <c r="Q15" s="170"/>
      <c r="R15" s="211"/>
      <c r="S15" s="163" t="s">
        <v>209</v>
      </c>
      <c r="T15" s="169"/>
      <c r="U15" s="170"/>
      <c r="V15" s="211"/>
      <c r="W15" s="166"/>
      <c r="X15" s="169"/>
      <c r="Y15" s="170"/>
      <c r="Z15" s="211"/>
      <c r="AA15" s="168"/>
      <c r="AB15" s="106">
        <f t="shared" si="0"/>
        <v>10</v>
      </c>
      <c r="AC15" s="10">
        <f t="shared" si="0"/>
        <v>10</v>
      </c>
      <c r="AD15" s="10">
        <f t="shared" si="0"/>
        <v>5</v>
      </c>
      <c r="AE15" s="11" t="s">
        <v>47</v>
      </c>
    </row>
    <row r="16" spans="1:32" ht="15.75" customHeight="1" x14ac:dyDescent="0.3">
      <c r="A16" s="195" t="s">
        <v>226</v>
      </c>
      <c r="B16" s="152" t="s">
        <v>171</v>
      </c>
      <c r="C16" s="210" t="s">
        <v>192</v>
      </c>
      <c r="D16" s="169"/>
      <c r="E16" s="170"/>
      <c r="F16" s="211"/>
      <c r="G16" s="163"/>
      <c r="H16" s="169">
        <v>10</v>
      </c>
      <c r="I16" s="170">
        <v>2</v>
      </c>
      <c r="J16" s="211">
        <v>3</v>
      </c>
      <c r="K16" s="163" t="s">
        <v>0</v>
      </c>
      <c r="L16" s="169"/>
      <c r="M16" s="170"/>
      <c r="N16" s="211"/>
      <c r="O16" s="163"/>
      <c r="P16" s="169"/>
      <c r="Q16" s="170"/>
      <c r="R16" s="211"/>
      <c r="S16" s="163" t="s">
        <v>209</v>
      </c>
      <c r="T16" s="169"/>
      <c r="U16" s="170"/>
      <c r="V16" s="211"/>
      <c r="W16" s="166"/>
      <c r="X16" s="169"/>
      <c r="Y16" s="170"/>
      <c r="Z16" s="211"/>
      <c r="AA16" s="168"/>
      <c r="AB16" s="106">
        <f t="shared" si="0"/>
        <v>10</v>
      </c>
      <c r="AC16" s="10">
        <f t="shared" si="0"/>
        <v>2</v>
      </c>
      <c r="AD16" s="10">
        <f t="shared" si="0"/>
        <v>3</v>
      </c>
      <c r="AE16" s="11" t="s">
        <v>47</v>
      </c>
    </row>
    <row r="17" spans="1:31" ht="15.75" customHeight="1" x14ac:dyDescent="0.3">
      <c r="A17" s="195" t="s">
        <v>253</v>
      </c>
      <c r="B17" s="147" t="s">
        <v>171</v>
      </c>
      <c r="C17" s="210" t="s">
        <v>193</v>
      </c>
      <c r="D17" s="169"/>
      <c r="E17" s="170"/>
      <c r="F17" s="211"/>
      <c r="G17" s="163"/>
      <c r="H17" s="169"/>
      <c r="I17" s="170">
        <v>20</v>
      </c>
      <c r="J17" s="211">
        <v>4</v>
      </c>
      <c r="K17" s="163" t="s">
        <v>205</v>
      </c>
      <c r="L17" s="169"/>
      <c r="M17" s="170"/>
      <c r="N17" s="211"/>
      <c r="O17" s="163"/>
      <c r="P17" s="169"/>
      <c r="Q17" s="170"/>
      <c r="R17" s="211"/>
      <c r="S17" s="163"/>
      <c r="T17" s="169"/>
      <c r="U17" s="170"/>
      <c r="V17" s="211"/>
      <c r="W17" s="166"/>
      <c r="X17" s="169"/>
      <c r="Y17" s="170"/>
      <c r="Z17" s="211"/>
      <c r="AA17" s="168"/>
      <c r="AB17" s="106" t="str">
        <f t="shared" si="0"/>
        <v/>
      </c>
      <c r="AC17" s="10">
        <f t="shared" si="0"/>
        <v>20</v>
      </c>
      <c r="AD17" s="10">
        <f t="shared" si="0"/>
        <v>4</v>
      </c>
      <c r="AE17" s="11" t="s">
        <v>47</v>
      </c>
    </row>
    <row r="18" spans="1:31" ht="15.75" customHeight="1" x14ac:dyDescent="0.3">
      <c r="A18" s="195" t="s">
        <v>224</v>
      </c>
      <c r="B18" s="147" t="s">
        <v>171</v>
      </c>
      <c r="C18" s="210" t="s">
        <v>227</v>
      </c>
      <c r="D18" s="169"/>
      <c r="E18" s="170"/>
      <c r="F18" s="211"/>
      <c r="G18" s="163"/>
      <c r="H18" s="169"/>
      <c r="I18" s="170"/>
      <c r="J18" s="211"/>
      <c r="K18" s="163"/>
      <c r="L18" s="169">
        <v>6</v>
      </c>
      <c r="M18" s="170">
        <v>2</v>
      </c>
      <c r="N18" s="211">
        <v>2</v>
      </c>
      <c r="O18" s="163" t="s">
        <v>207</v>
      </c>
      <c r="P18" s="169"/>
      <c r="Q18" s="170"/>
      <c r="R18" s="211"/>
      <c r="S18" s="163" t="s">
        <v>209</v>
      </c>
      <c r="T18" s="169"/>
      <c r="U18" s="170"/>
      <c r="V18" s="211"/>
      <c r="W18" s="166"/>
      <c r="X18" s="169"/>
      <c r="Y18" s="170"/>
      <c r="Z18" s="211"/>
      <c r="AA18" s="168"/>
      <c r="AB18" s="106">
        <f t="shared" si="0"/>
        <v>6</v>
      </c>
      <c r="AC18" s="10">
        <f t="shared" si="0"/>
        <v>2</v>
      </c>
      <c r="AD18" s="10">
        <f t="shared" si="0"/>
        <v>2</v>
      </c>
      <c r="AE18" s="11" t="s">
        <v>47</v>
      </c>
    </row>
    <row r="19" spans="1:31" ht="15.75" customHeight="1" x14ac:dyDescent="0.3">
      <c r="A19" s="195" t="s">
        <v>225</v>
      </c>
      <c r="B19" s="147" t="s">
        <v>171</v>
      </c>
      <c r="C19" s="210" t="s">
        <v>194</v>
      </c>
      <c r="D19" s="169"/>
      <c r="E19" s="170"/>
      <c r="F19" s="211"/>
      <c r="G19" s="163"/>
      <c r="H19" s="169"/>
      <c r="I19" s="170"/>
      <c r="J19" s="211"/>
      <c r="K19" s="163"/>
      <c r="L19" s="169"/>
      <c r="M19" s="170"/>
      <c r="N19" s="211"/>
      <c r="O19" s="163"/>
      <c r="P19" s="169"/>
      <c r="Q19" s="170">
        <v>10</v>
      </c>
      <c r="R19" s="211">
        <v>2</v>
      </c>
      <c r="S19" s="163" t="s">
        <v>207</v>
      </c>
      <c r="T19" s="169"/>
      <c r="U19" s="170"/>
      <c r="V19" s="211"/>
      <c r="W19" s="166"/>
      <c r="X19" s="169"/>
      <c r="Y19" s="170"/>
      <c r="Z19" s="211"/>
      <c r="AA19" s="168"/>
      <c r="AB19" s="106" t="str">
        <f t="shared" si="0"/>
        <v/>
      </c>
      <c r="AC19" s="10">
        <f t="shared" si="0"/>
        <v>10</v>
      </c>
      <c r="AD19" s="10">
        <f t="shared" si="0"/>
        <v>2</v>
      </c>
      <c r="AE19" s="11" t="s">
        <v>47</v>
      </c>
    </row>
    <row r="20" spans="1:31" ht="15.75" customHeight="1" x14ac:dyDescent="0.3">
      <c r="A20" s="195" t="s">
        <v>254</v>
      </c>
      <c r="B20" s="147" t="s">
        <v>171</v>
      </c>
      <c r="C20" s="223" t="s">
        <v>195</v>
      </c>
      <c r="D20" s="169"/>
      <c r="E20" s="170"/>
      <c r="F20" s="211"/>
      <c r="G20" s="163"/>
      <c r="H20" s="169"/>
      <c r="I20" s="170"/>
      <c r="J20" s="211"/>
      <c r="K20" s="163"/>
      <c r="L20" s="169">
        <v>10</v>
      </c>
      <c r="M20" s="170"/>
      <c r="N20" s="211">
        <v>2</v>
      </c>
      <c r="O20" s="163" t="s">
        <v>0</v>
      </c>
      <c r="P20" s="169"/>
      <c r="Q20" s="170"/>
      <c r="R20" s="211"/>
      <c r="S20" s="163" t="s">
        <v>209</v>
      </c>
      <c r="T20" s="169"/>
      <c r="U20" s="170"/>
      <c r="V20" s="211"/>
      <c r="W20" s="166"/>
      <c r="X20" s="169"/>
      <c r="Y20" s="170"/>
      <c r="Z20" s="211"/>
      <c r="AA20" s="168"/>
      <c r="AB20" s="106">
        <f t="shared" si="0"/>
        <v>10</v>
      </c>
      <c r="AC20" s="10" t="str">
        <f t="shared" si="0"/>
        <v/>
      </c>
      <c r="AD20" s="10">
        <f t="shared" si="0"/>
        <v>2</v>
      </c>
      <c r="AE20" s="11" t="s">
        <v>47</v>
      </c>
    </row>
    <row r="21" spans="1:31" ht="15.75" customHeight="1" x14ac:dyDescent="0.3">
      <c r="A21" s="195" t="s">
        <v>255</v>
      </c>
      <c r="B21" s="147" t="s">
        <v>171</v>
      </c>
      <c r="C21" s="210" t="s">
        <v>196</v>
      </c>
      <c r="D21" s="169"/>
      <c r="E21" s="170"/>
      <c r="F21" s="211"/>
      <c r="G21" s="163"/>
      <c r="H21" s="169"/>
      <c r="I21" s="170"/>
      <c r="J21" s="211"/>
      <c r="K21" s="163"/>
      <c r="L21" s="169"/>
      <c r="M21" s="170"/>
      <c r="N21" s="211"/>
      <c r="O21" s="163"/>
      <c r="P21" s="169"/>
      <c r="Q21" s="170">
        <v>6</v>
      </c>
      <c r="R21" s="211">
        <v>1</v>
      </c>
      <c r="S21" s="163" t="s">
        <v>206</v>
      </c>
      <c r="T21" s="169"/>
      <c r="U21" s="170"/>
      <c r="V21" s="211"/>
      <c r="W21" s="171"/>
      <c r="X21" s="169"/>
      <c r="Y21" s="170"/>
      <c r="Z21" s="211"/>
      <c r="AA21" s="172"/>
      <c r="AB21" s="106" t="str">
        <f t="shared" si="0"/>
        <v/>
      </c>
      <c r="AC21" s="10">
        <f t="shared" si="0"/>
        <v>6</v>
      </c>
      <c r="AD21" s="10">
        <f t="shared" si="0"/>
        <v>1</v>
      </c>
      <c r="AE21" s="11" t="s">
        <v>47</v>
      </c>
    </row>
    <row r="22" spans="1:31" ht="15.75" customHeight="1" x14ac:dyDescent="0.3">
      <c r="A22" s="217"/>
      <c r="B22" s="224"/>
      <c r="C22" s="225"/>
      <c r="D22" s="169"/>
      <c r="E22" s="170"/>
      <c r="F22" s="211"/>
      <c r="G22" s="166"/>
      <c r="H22" s="169"/>
      <c r="I22" s="170"/>
      <c r="J22" s="211"/>
      <c r="K22" s="166"/>
      <c r="L22" s="169"/>
      <c r="M22" s="170"/>
      <c r="N22" s="211"/>
      <c r="O22" s="166"/>
      <c r="P22" s="169"/>
      <c r="Q22" s="170"/>
      <c r="R22" s="211"/>
      <c r="S22" s="166"/>
      <c r="T22" s="169"/>
      <c r="U22" s="170"/>
      <c r="V22" s="211"/>
      <c r="W22" s="171"/>
      <c r="X22" s="169"/>
      <c r="Y22" s="170"/>
      <c r="Z22" s="211"/>
      <c r="AA22" s="172"/>
      <c r="AB22" s="106" t="str">
        <f t="shared" si="0"/>
        <v/>
      </c>
      <c r="AC22" s="10" t="str">
        <f t="shared" si="0"/>
        <v/>
      </c>
      <c r="AD22" s="10" t="str">
        <f t="shared" si="0"/>
        <v/>
      </c>
      <c r="AE22" s="11" t="s">
        <v>47</v>
      </c>
    </row>
    <row r="23" spans="1:31" s="159" customFormat="1" ht="15.75" customHeight="1" thickBot="1" x14ac:dyDescent="0.35">
      <c r="A23" s="13"/>
      <c r="B23" s="130"/>
      <c r="C23" s="131" t="s">
        <v>21</v>
      </c>
      <c r="D23" s="17">
        <f>SUM(D12:D22)</f>
        <v>24</v>
      </c>
      <c r="E23" s="17">
        <f>SUM(E12:E22)</f>
        <v>16</v>
      </c>
      <c r="F23" s="17">
        <f>SUM(F12:F22)</f>
        <v>9</v>
      </c>
      <c r="G23" s="22" t="s">
        <v>47</v>
      </c>
      <c r="H23" s="23">
        <f>SUM(H12:H22)</f>
        <v>10</v>
      </c>
      <c r="I23" s="17">
        <f>SUM(I12:I22)</f>
        <v>22</v>
      </c>
      <c r="J23" s="17">
        <f>SUM(J12:J22)</f>
        <v>7</v>
      </c>
      <c r="K23" s="22" t="s">
        <v>47</v>
      </c>
      <c r="L23" s="21">
        <f>SUM(L12:L22)</f>
        <v>16</v>
      </c>
      <c r="M23" s="17">
        <f>SUM(M12:M22)</f>
        <v>2</v>
      </c>
      <c r="N23" s="17">
        <f>SUM(N12:N22)</f>
        <v>4</v>
      </c>
      <c r="O23" s="22" t="s">
        <v>47</v>
      </c>
      <c r="P23" s="23">
        <f>SUM(P12:P22)</f>
        <v>0</v>
      </c>
      <c r="Q23" s="17">
        <f>SUM(Q12:Q22)</f>
        <v>16</v>
      </c>
      <c r="R23" s="17">
        <f>SUM(R12:R22)</f>
        <v>3</v>
      </c>
      <c r="S23" s="22" t="s">
        <v>47</v>
      </c>
      <c r="T23" s="23">
        <f>SUM(T12:T22)</f>
        <v>0</v>
      </c>
      <c r="U23" s="17">
        <f>SUM(U12:U22)</f>
        <v>0</v>
      </c>
      <c r="V23" s="17">
        <f>SUM(V12:V22)</f>
        <v>0</v>
      </c>
      <c r="W23" s="22" t="s">
        <v>47</v>
      </c>
      <c r="X23" s="21">
        <f>SUM(X12:X22)</f>
        <v>0</v>
      </c>
      <c r="Y23" s="17">
        <f>SUM(Y12:Y22)</f>
        <v>0</v>
      </c>
      <c r="Z23" s="17">
        <f>SUM(Z12:Z22)</f>
        <v>0</v>
      </c>
      <c r="AA23" s="24" t="s">
        <v>47</v>
      </c>
      <c r="AB23" s="23">
        <f>SUM(AB12:AB22)</f>
        <v>50</v>
      </c>
      <c r="AC23" s="17">
        <f>SUM(AC12:AC22)</f>
        <v>56</v>
      </c>
      <c r="AD23" s="17">
        <f>SUM(AD12:AD22)</f>
        <v>23</v>
      </c>
      <c r="AE23" s="22" t="s">
        <v>47</v>
      </c>
    </row>
    <row r="24" spans="1:31" s="159" customFormat="1" ht="15.75" customHeight="1" thickBot="1" x14ac:dyDescent="0.35">
      <c r="A24" s="73"/>
      <c r="B24" s="74"/>
      <c r="C24" s="51" t="s">
        <v>33</v>
      </c>
      <c r="D24" s="78">
        <f>D10+D23</f>
        <v>74</v>
      </c>
      <c r="E24" s="41">
        <f>E10+E23</f>
        <v>22</v>
      </c>
      <c r="F24" s="41">
        <f>F10+F23</f>
        <v>27</v>
      </c>
      <c r="G24" s="82" t="s">
        <v>47</v>
      </c>
      <c r="H24" s="78">
        <f>H10+H23</f>
        <v>83</v>
      </c>
      <c r="I24" s="41">
        <f>I10+I23</f>
        <v>39</v>
      </c>
      <c r="J24" s="41">
        <f>J10+J23</f>
        <v>29</v>
      </c>
      <c r="K24" s="82" t="s">
        <v>47</v>
      </c>
      <c r="L24" s="78">
        <f>L10+L23</f>
        <v>71</v>
      </c>
      <c r="M24" s="41">
        <f>M10+M23</f>
        <v>38</v>
      </c>
      <c r="N24" s="41">
        <f>N10+N23</f>
        <v>27</v>
      </c>
      <c r="O24" s="82" t="s">
        <v>47</v>
      </c>
      <c r="P24" s="78">
        <f>P10+P23</f>
        <v>64</v>
      </c>
      <c r="Q24" s="41">
        <f>Q10+Q23</f>
        <v>64</v>
      </c>
      <c r="R24" s="41">
        <f>R10+R23</f>
        <v>31</v>
      </c>
      <c r="S24" s="82" t="s">
        <v>47</v>
      </c>
      <c r="T24" s="78">
        <f>T10+T23</f>
        <v>0</v>
      </c>
      <c r="U24" s="41">
        <f>U10+U23</f>
        <v>0</v>
      </c>
      <c r="V24" s="41">
        <f>V10+V23</f>
        <v>0</v>
      </c>
      <c r="W24" s="82" t="s">
        <v>47</v>
      </c>
      <c r="X24" s="78">
        <f>X10+X23</f>
        <v>0</v>
      </c>
      <c r="Y24" s="41">
        <f>Y10+Y23</f>
        <v>0</v>
      </c>
      <c r="Z24" s="41">
        <f>Z10+Z23</f>
        <v>0</v>
      </c>
      <c r="AA24" s="102" t="s">
        <v>47</v>
      </c>
      <c r="AB24" s="107">
        <f>AB10+AB23</f>
        <v>292</v>
      </c>
      <c r="AC24" s="41">
        <f>AC10+AC23</f>
        <v>163</v>
      </c>
      <c r="AD24" s="41">
        <f>AD10+AD23</f>
        <v>120</v>
      </c>
      <c r="AE24" s="83">
        <f>AE47+AE10</f>
        <v>10</v>
      </c>
    </row>
    <row r="25" spans="1:31" s="159" customFormat="1" ht="9.9499999999999993" customHeight="1" thickBot="1" x14ac:dyDescent="0.35">
      <c r="A25" s="276"/>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105"/>
      <c r="AC25" s="69"/>
      <c r="AD25" s="69"/>
      <c r="AE25" s="121"/>
    </row>
    <row r="26" spans="1:31" ht="15.75" customHeight="1" x14ac:dyDescent="0.3">
      <c r="A26" s="25" t="s">
        <v>58</v>
      </c>
      <c r="B26" s="26"/>
      <c r="C26" s="27" t="s">
        <v>7</v>
      </c>
      <c r="D26" s="331"/>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214"/>
      <c r="AC26" s="215"/>
      <c r="AD26" s="215"/>
      <c r="AE26" s="216"/>
    </row>
    <row r="27" spans="1:31" ht="15.75" customHeight="1" thickBot="1" x14ac:dyDescent="0.35">
      <c r="A27" s="217"/>
      <c r="B27" s="181"/>
      <c r="C27" s="218"/>
      <c r="D27" s="169"/>
      <c r="E27" s="170"/>
      <c r="F27" s="19" t="s">
        <v>47</v>
      </c>
      <c r="G27" s="171"/>
      <c r="H27" s="169"/>
      <c r="I27" s="170"/>
      <c r="J27" s="19" t="s">
        <v>47</v>
      </c>
      <c r="K27" s="171"/>
      <c r="L27" s="169"/>
      <c r="M27" s="170"/>
      <c r="N27" s="19" t="s">
        <v>47</v>
      </c>
      <c r="O27" s="171"/>
      <c r="P27" s="169"/>
      <c r="Q27" s="170"/>
      <c r="R27" s="19" t="s">
        <v>47</v>
      </c>
      <c r="S27" s="171"/>
      <c r="T27" s="169"/>
      <c r="U27" s="170"/>
      <c r="V27" s="19" t="s">
        <v>47</v>
      </c>
      <c r="W27" s="171"/>
      <c r="X27" s="169"/>
      <c r="Y27" s="170"/>
      <c r="Z27" s="19" t="s">
        <v>47</v>
      </c>
      <c r="AA27" s="172"/>
      <c r="AB27" s="108" t="str">
        <f t="shared" ref="AB27:AC29" si="1">IF(D27+H27+L27+P27+T27+X27=0,"",D27+H27+L27+P27+T27+X27)</f>
        <v/>
      </c>
      <c r="AC27" s="71" t="str">
        <f t="shared" si="1"/>
        <v/>
      </c>
      <c r="AD27" s="19" t="s">
        <v>47</v>
      </c>
      <c r="AE27" s="90" t="s">
        <v>47</v>
      </c>
    </row>
    <row r="28" spans="1:31" ht="15.75" customHeight="1" thickBot="1" x14ac:dyDescent="0.35">
      <c r="A28" s="29"/>
      <c r="B28" s="30"/>
      <c r="C28" s="149" t="s">
        <v>30</v>
      </c>
      <c r="D28" s="31">
        <f>SUM(D27:D27)</f>
        <v>0</v>
      </c>
      <c r="E28" s="32">
        <f>SUM(E27:E27)</f>
        <v>0</v>
      </c>
      <c r="F28" s="33" t="s">
        <v>47</v>
      </c>
      <c r="G28" s="34" t="s">
        <v>47</v>
      </c>
      <c r="H28" s="35">
        <f>SUM(H27:H27)</f>
        <v>0</v>
      </c>
      <c r="I28" s="32">
        <f>SUM(I27:I27)</f>
        <v>0</v>
      </c>
      <c r="J28" s="33" t="s">
        <v>47</v>
      </c>
      <c r="K28" s="34" t="s">
        <v>47</v>
      </c>
      <c r="L28" s="31">
        <f>SUM(L27:L27)</f>
        <v>0</v>
      </c>
      <c r="M28" s="32">
        <f>SUM(M27:M27)</f>
        <v>0</v>
      </c>
      <c r="N28" s="33" t="s">
        <v>47</v>
      </c>
      <c r="O28" s="34" t="s">
        <v>47</v>
      </c>
      <c r="P28" s="35">
        <f>SUM(P27:P27)</f>
        <v>0</v>
      </c>
      <c r="Q28" s="32">
        <f>SUM(Q27:Q27)</f>
        <v>0</v>
      </c>
      <c r="R28" s="33" t="s">
        <v>47</v>
      </c>
      <c r="S28" s="34" t="s">
        <v>47</v>
      </c>
      <c r="T28" s="31">
        <f>SUM(T27:T27)</f>
        <v>0</v>
      </c>
      <c r="U28" s="32">
        <f>SUM(U27:U27)</f>
        <v>0</v>
      </c>
      <c r="V28" s="33" t="s">
        <v>47</v>
      </c>
      <c r="W28" s="34" t="s">
        <v>47</v>
      </c>
      <c r="X28" s="31">
        <f>SUM(X27:X27)</f>
        <v>0</v>
      </c>
      <c r="Y28" s="32">
        <f>SUM(Y27:Y27)</f>
        <v>0</v>
      </c>
      <c r="Z28" s="33" t="s">
        <v>47</v>
      </c>
      <c r="AA28" s="36" t="s">
        <v>47</v>
      </c>
      <c r="AB28" s="88" t="str">
        <f t="shared" si="1"/>
        <v/>
      </c>
      <c r="AC28" s="72" t="str">
        <f t="shared" si="1"/>
        <v/>
      </c>
      <c r="AD28" s="33" t="s">
        <v>47</v>
      </c>
      <c r="AE28" s="92" t="s">
        <v>47</v>
      </c>
    </row>
    <row r="29" spans="1:31" ht="15.75" customHeight="1" thickBot="1" x14ac:dyDescent="0.35">
      <c r="A29" s="4"/>
      <c r="B29" s="28"/>
      <c r="C29" s="61" t="s">
        <v>24</v>
      </c>
      <c r="D29" s="62">
        <f>D24+D28</f>
        <v>74</v>
      </c>
      <c r="E29" s="63">
        <f>E24+E28</f>
        <v>22</v>
      </c>
      <c r="F29" s="64" t="s">
        <v>47</v>
      </c>
      <c r="G29" s="65" t="s">
        <v>47</v>
      </c>
      <c r="H29" s="66">
        <f>H24+H28</f>
        <v>83</v>
      </c>
      <c r="I29" s="63">
        <f>I24+I28</f>
        <v>39</v>
      </c>
      <c r="J29" s="64" t="s">
        <v>47</v>
      </c>
      <c r="K29" s="65" t="s">
        <v>47</v>
      </c>
      <c r="L29" s="62">
        <f>L24+L28</f>
        <v>71</v>
      </c>
      <c r="M29" s="63">
        <f>M24+M28</f>
        <v>38</v>
      </c>
      <c r="N29" s="64" t="s">
        <v>47</v>
      </c>
      <c r="O29" s="65" t="s">
        <v>47</v>
      </c>
      <c r="P29" s="66">
        <f>P24+P28</f>
        <v>64</v>
      </c>
      <c r="Q29" s="63">
        <f>Q24+Q28</f>
        <v>64</v>
      </c>
      <c r="R29" s="64" t="s">
        <v>47</v>
      </c>
      <c r="S29" s="65" t="s">
        <v>47</v>
      </c>
      <c r="T29" s="62">
        <f>T24+T28</f>
        <v>0</v>
      </c>
      <c r="U29" s="63">
        <f>U24+U28</f>
        <v>0</v>
      </c>
      <c r="V29" s="64" t="s">
        <v>47</v>
      </c>
      <c r="W29" s="65" t="s">
        <v>47</v>
      </c>
      <c r="X29" s="62">
        <f>X24+X28</f>
        <v>0</v>
      </c>
      <c r="Y29" s="63">
        <f>Y24+Y28</f>
        <v>0</v>
      </c>
      <c r="Z29" s="64" t="s">
        <v>47</v>
      </c>
      <c r="AA29" s="67" t="s">
        <v>47</v>
      </c>
      <c r="AB29" s="109">
        <f t="shared" si="1"/>
        <v>292</v>
      </c>
      <c r="AC29" s="86">
        <f t="shared" si="1"/>
        <v>163</v>
      </c>
      <c r="AD29" s="64" t="s">
        <v>47</v>
      </c>
      <c r="AE29" s="91" t="s">
        <v>47</v>
      </c>
    </row>
    <row r="30" spans="1:31" ht="15.75" customHeight="1" thickTop="1" x14ac:dyDescent="0.3">
      <c r="A30" s="37" t="s">
        <v>59</v>
      </c>
      <c r="B30" s="38"/>
      <c r="C30" s="60" t="s">
        <v>8</v>
      </c>
      <c r="D30" s="331"/>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183"/>
      <c r="AC30" s="184"/>
      <c r="AD30" s="184"/>
      <c r="AE30" s="185"/>
    </row>
    <row r="31" spans="1:31" s="191" customFormat="1" ht="15.75" customHeight="1" thickBot="1" x14ac:dyDescent="0.35">
      <c r="A31" s="217"/>
      <c r="B31" s="19"/>
      <c r="C31" s="196"/>
      <c r="D31" s="170"/>
      <c r="E31" s="170"/>
      <c r="F31" s="170"/>
      <c r="G31" s="193"/>
      <c r="H31" s="170"/>
      <c r="I31" s="170"/>
      <c r="J31" s="170"/>
      <c r="K31" s="193"/>
      <c r="L31" s="170"/>
      <c r="M31" s="170"/>
      <c r="N31" s="170"/>
      <c r="O31" s="193"/>
      <c r="P31" s="170"/>
      <c r="Q31" s="170"/>
      <c r="R31" s="170"/>
      <c r="S31" s="193"/>
      <c r="T31" s="170"/>
      <c r="U31" s="170"/>
      <c r="V31" s="170"/>
      <c r="W31" s="193"/>
      <c r="X31" s="170"/>
      <c r="Y31" s="170"/>
      <c r="Z31" s="170"/>
      <c r="AA31" s="193"/>
      <c r="AB31" s="106" t="str">
        <f>IF(D31+H31+L31+P31+T31+X31=0,"",D31+H31+L31+P31+T31+X31)</f>
        <v/>
      </c>
      <c r="AC31" s="10" t="str">
        <f>IF(E31+I31+M31+Q31+U31+Y31=0,"",E31+I31+M31+Q31+U31+Y31)</f>
        <v/>
      </c>
      <c r="AD31" s="10" t="str">
        <f>IF(F31+J31+N31+R31+V31+Z31=0,"",F31+J31+N31+R31+V31+Z31)</f>
        <v/>
      </c>
      <c r="AE31" s="11" t="s">
        <v>47</v>
      </c>
    </row>
    <row r="32" spans="1:31" s="191" customFormat="1" ht="9.9499999999999993" customHeight="1" thickTop="1" thickBot="1" x14ac:dyDescent="0.25">
      <c r="A32" s="287"/>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9"/>
      <c r="AB32" s="112"/>
      <c r="AC32" s="113"/>
      <c r="AD32" s="113"/>
      <c r="AE32" s="114"/>
    </row>
    <row r="33" spans="1:31" s="191" customFormat="1" ht="15.75" customHeight="1" thickTop="1" x14ac:dyDescent="0.3">
      <c r="A33" s="219"/>
      <c r="B33" s="5" t="s">
        <v>0</v>
      </c>
      <c r="C33" s="1" t="s">
        <v>31</v>
      </c>
      <c r="D33" s="201"/>
      <c r="E33" s="201"/>
      <c r="F33" s="202"/>
      <c r="G33" s="203"/>
      <c r="H33" s="202"/>
      <c r="I33" s="201"/>
      <c r="J33" s="202"/>
      <c r="K33" s="202"/>
      <c r="L33" s="202"/>
      <c r="M33" s="201"/>
      <c r="N33" s="202"/>
      <c r="O33" s="202"/>
      <c r="P33" s="202"/>
      <c r="Q33" s="201"/>
      <c r="R33" s="202"/>
      <c r="S33" s="202"/>
      <c r="T33" s="202"/>
      <c r="U33" s="201"/>
      <c r="V33" s="202"/>
      <c r="W33" s="202"/>
      <c r="X33" s="202"/>
      <c r="Y33" s="201"/>
      <c r="Z33" s="202"/>
      <c r="AA33" s="203"/>
      <c r="AB33" s="127"/>
      <c r="AC33" s="128"/>
      <c r="AD33" s="128"/>
      <c r="AE33" s="129"/>
    </row>
    <row r="34" spans="1:31" s="191" customFormat="1" ht="9.9499999999999993" customHeight="1" x14ac:dyDescent="0.2">
      <c r="A34" s="290"/>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2"/>
      <c r="AB34" s="98"/>
      <c r="AC34" s="97"/>
      <c r="AD34" s="97"/>
      <c r="AE34" s="117"/>
    </row>
    <row r="35" spans="1:31" s="191" customFormat="1" ht="15.75" customHeight="1" x14ac:dyDescent="0.2">
      <c r="A35" s="285" t="s">
        <v>55</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98"/>
      <c r="AC35" s="97"/>
      <c r="AD35" s="97"/>
      <c r="AE35" s="117"/>
    </row>
    <row r="36" spans="1:31" s="191" customFormat="1" ht="15.75" customHeight="1" x14ac:dyDescent="0.3">
      <c r="A36" s="3"/>
      <c r="B36" s="19"/>
      <c r="C36" s="2" t="s">
        <v>39</v>
      </c>
      <c r="D36" s="94"/>
      <c r="E36" s="95"/>
      <c r="F36" s="10"/>
      <c r="G36" s="68">
        <f>COUNTIF(G12:G27,"A")</f>
        <v>0</v>
      </c>
      <c r="H36" s="94"/>
      <c r="I36" s="95"/>
      <c r="J36" s="10"/>
      <c r="K36" s="68">
        <f>COUNTIF(K12:K27,"A")</f>
        <v>0</v>
      </c>
      <c r="L36" s="94"/>
      <c r="M36" s="95"/>
      <c r="N36" s="10"/>
      <c r="O36" s="68">
        <f>COUNTIF(O12:O27,"A")</f>
        <v>0</v>
      </c>
      <c r="P36" s="94"/>
      <c r="Q36" s="95"/>
      <c r="R36" s="10"/>
      <c r="S36" s="68">
        <f>COUNTIF(S12:S27,"A")</f>
        <v>0</v>
      </c>
      <c r="T36" s="94"/>
      <c r="U36" s="95"/>
      <c r="V36" s="10"/>
      <c r="W36" s="68">
        <f>COUNTIF(W12:W27,"A")</f>
        <v>0</v>
      </c>
      <c r="X36" s="94"/>
      <c r="Y36" s="95"/>
      <c r="Z36" s="10"/>
      <c r="AA36" s="94">
        <f>COUNTIF(AA12:AA27,"A")</f>
        <v>0</v>
      </c>
      <c r="AB36" s="98"/>
      <c r="AC36" s="97"/>
      <c r="AD36" s="43"/>
      <c r="AE36" s="39">
        <f t="shared" ref="AE36:AE46" si="2">SUM(D36:AA36)</f>
        <v>0</v>
      </c>
    </row>
    <row r="37" spans="1:31" s="191" customFormat="1" ht="15.75" customHeight="1" x14ac:dyDescent="0.3">
      <c r="A37" s="3"/>
      <c r="B37" s="19"/>
      <c r="C37" s="2" t="s">
        <v>40</v>
      </c>
      <c r="D37" s="94"/>
      <c r="E37" s="95"/>
      <c r="F37" s="10"/>
      <c r="G37" s="68">
        <f>COUNTIF(G12:G27,"B")</f>
        <v>1</v>
      </c>
      <c r="H37" s="94"/>
      <c r="I37" s="95"/>
      <c r="J37" s="10"/>
      <c r="K37" s="68">
        <f>COUNTIF(K12:K27,"B")</f>
        <v>1</v>
      </c>
      <c r="L37" s="94"/>
      <c r="M37" s="95"/>
      <c r="N37" s="10"/>
      <c r="O37" s="68">
        <f>COUNTIF(O12:O27,"B")</f>
        <v>0</v>
      </c>
      <c r="P37" s="94"/>
      <c r="Q37" s="95"/>
      <c r="R37" s="10"/>
      <c r="S37" s="68">
        <f>COUNTIF(S12:S27,"B")</f>
        <v>0</v>
      </c>
      <c r="T37" s="94"/>
      <c r="U37" s="95"/>
      <c r="V37" s="10"/>
      <c r="W37" s="68">
        <f>COUNTIF(W12:W27,"B")</f>
        <v>0</v>
      </c>
      <c r="X37" s="94"/>
      <c r="Y37" s="95"/>
      <c r="Z37" s="10"/>
      <c r="AA37" s="94">
        <f>COUNTIF(AA12:AA27,"B")</f>
        <v>0</v>
      </c>
      <c r="AB37" s="98"/>
      <c r="AC37" s="97"/>
      <c r="AD37" s="43"/>
      <c r="AE37" s="39">
        <f t="shared" si="2"/>
        <v>2</v>
      </c>
    </row>
    <row r="38" spans="1:31" s="191" customFormat="1" ht="15.75" customHeight="1" x14ac:dyDescent="0.3">
      <c r="A38" s="3"/>
      <c r="B38" s="19"/>
      <c r="C38" s="2" t="s">
        <v>41</v>
      </c>
      <c r="D38" s="94"/>
      <c r="E38" s="95"/>
      <c r="F38" s="10"/>
      <c r="G38" s="68">
        <f>COUNTIF(G12:G27,"F")</f>
        <v>0</v>
      </c>
      <c r="H38" s="94"/>
      <c r="I38" s="95"/>
      <c r="J38" s="10"/>
      <c r="K38" s="68">
        <f>COUNTIF(K12:K27,"F")</f>
        <v>0</v>
      </c>
      <c r="L38" s="94"/>
      <c r="M38" s="95"/>
      <c r="N38" s="10"/>
      <c r="O38" s="68">
        <f>COUNTIF(O12:O27,"F")</f>
        <v>1</v>
      </c>
      <c r="P38" s="94"/>
      <c r="Q38" s="95"/>
      <c r="R38" s="10"/>
      <c r="S38" s="68">
        <f>COUNTIF(S12:S27,"F")</f>
        <v>1</v>
      </c>
      <c r="T38" s="94"/>
      <c r="U38" s="95"/>
      <c r="V38" s="10"/>
      <c r="W38" s="68">
        <f>COUNTIF(W12:W27,"F")</f>
        <v>0</v>
      </c>
      <c r="X38" s="94"/>
      <c r="Y38" s="95"/>
      <c r="Z38" s="10"/>
      <c r="AA38" s="94">
        <f>COUNTIF(AA12:AA27,"F")</f>
        <v>0</v>
      </c>
      <c r="AB38" s="98"/>
      <c r="AC38" s="97"/>
      <c r="AD38" s="43"/>
      <c r="AE38" s="39">
        <f t="shared" si="2"/>
        <v>2</v>
      </c>
    </row>
    <row r="39" spans="1:31" s="191" customFormat="1" ht="15.75" customHeight="1" x14ac:dyDescent="0.3">
      <c r="A39" s="3"/>
      <c r="B39" s="19"/>
      <c r="C39" s="2" t="s">
        <v>42</v>
      </c>
      <c r="D39" s="94"/>
      <c r="E39" s="95"/>
      <c r="F39" s="10"/>
      <c r="G39" s="68">
        <f>COUNTIF(G12:G27,"F(Z)")</f>
        <v>0</v>
      </c>
      <c r="H39" s="94"/>
      <c r="I39" s="95"/>
      <c r="J39" s="10"/>
      <c r="K39" s="68">
        <f>COUNTIF(K12:K27,"F(Z)")</f>
        <v>0</v>
      </c>
      <c r="L39" s="94"/>
      <c r="M39" s="95"/>
      <c r="N39" s="10"/>
      <c r="O39" s="68">
        <f>COUNTIF(O12:O27,"F(Z)")</f>
        <v>0</v>
      </c>
      <c r="P39" s="94"/>
      <c r="Q39" s="95"/>
      <c r="R39" s="10"/>
      <c r="S39" s="68">
        <f>COUNTIF(S12:S27,"F(Z)")</f>
        <v>0</v>
      </c>
      <c r="T39" s="94"/>
      <c r="U39" s="95"/>
      <c r="V39" s="10"/>
      <c r="W39" s="68">
        <f>COUNTIF(W12:W27,"F(Z)")</f>
        <v>0</v>
      </c>
      <c r="X39" s="94"/>
      <c r="Y39" s="95"/>
      <c r="Z39" s="10"/>
      <c r="AA39" s="94">
        <f>COUNTIF(AA12:AA27,"F(Z)")</f>
        <v>0</v>
      </c>
      <c r="AB39" s="98"/>
      <c r="AC39" s="97"/>
      <c r="AD39" s="43"/>
      <c r="AE39" s="39">
        <f t="shared" si="2"/>
        <v>0</v>
      </c>
    </row>
    <row r="40" spans="1:31" s="191" customFormat="1" ht="15.75" customHeight="1" x14ac:dyDescent="0.3">
      <c r="A40" s="3"/>
      <c r="B40" s="19"/>
      <c r="C40" s="2" t="s">
        <v>23</v>
      </c>
      <c r="D40" s="94"/>
      <c r="E40" s="95"/>
      <c r="F40" s="10"/>
      <c r="G40" s="68">
        <f>COUNTIF(G12:G27,"G")</f>
        <v>1</v>
      </c>
      <c r="H40" s="94"/>
      <c r="I40" s="95"/>
      <c r="J40" s="10"/>
      <c r="K40" s="68">
        <f>COUNTIF(K12:K27,"G")</f>
        <v>0</v>
      </c>
      <c r="L40" s="94"/>
      <c r="M40" s="95"/>
      <c r="N40" s="10"/>
      <c r="O40" s="68">
        <f>COUNTIF(O12:O27,"G")</f>
        <v>0</v>
      </c>
      <c r="P40" s="94"/>
      <c r="Q40" s="95"/>
      <c r="R40" s="10"/>
      <c r="S40" s="68">
        <f>COUNTIF(S12:S27,"G")</f>
        <v>1</v>
      </c>
      <c r="T40" s="94"/>
      <c r="U40" s="95"/>
      <c r="V40" s="10"/>
      <c r="W40" s="68">
        <f>COUNTIF(W12:W27,"G")</f>
        <v>0</v>
      </c>
      <c r="X40" s="94"/>
      <c r="Y40" s="95"/>
      <c r="Z40" s="10"/>
      <c r="AA40" s="94">
        <f>COUNTIF(AA12:AA27,"G")</f>
        <v>0</v>
      </c>
      <c r="AB40" s="98"/>
      <c r="AC40" s="97"/>
      <c r="AD40" s="43"/>
      <c r="AE40" s="39">
        <f t="shared" si="2"/>
        <v>2</v>
      </c>
    </row>
    <row r="41" spans="1:31" s="191" customFormat="1" ht="15.75" customHeight="1" x14ac:dyDescent="0.3">
      <c r="A41" s="3"/>
      <c r="B41" s="19"/>
      <c r="C41" s="2" t="s">
        <v>43</v>
      </c>
      <c r="D41" s="94"/>
      <c r="E41" s="95"/>
      <c r="F41" s="10"/>
      <c r="G41" s="68">
        <f>COUNTIF(G12:G27,"G(Z)")</f>
        <v>0</v>
      </c>
      <c r="H41" s="94"/>
      <c r="I41" s="95"/>
      <c r="J41" s="10"/>
      <c r="K41" s="68">
        <f>COUNTIF(K12:K27,"G(Z)")</f>
        <v>0</v>
      </c>
      <c r="L41" s="94"/>
      <c r="M41" s="95"/>
      <c r="N41" s="10"/>
      <c r="O41" s="68">
        <f>COUNTIF(O12:O27,"G(Z)")</f>
        <v>0</v>
      </c>
      <c r="P41" s="94"/>
      <c r="Q41" s="95"/>
      <c r="R41" s="10"/>
      <c r="S41" s="68">
        <f>COUNTIF(S12:S27,"G(Z)")</f>
        <v>0</v>
      </c>
      <c r="T41" s="94"/>
      <c r="U41" s="95"/>
      <c r="V41" s="10"/>
      <c r="W41" s="68">
        <f>COUNTIF(W12:W27,"G(Z)")</f>
        <v>0</v>
      </c>
      <c r="X41" s="94"/>
      <c r="Y41" s="95"/>
      <c r="Z41" s="10"/>
      <c r="AA41" s="94">
        <f>COUNTIF(AA12:AA27,"G(Z)")</f>
        <v>0</v>
      </c>
      <c r="AB41" s="98"/>
      <c r="AC41" s="97"/>
      <c r="AD41" s="43"/>
      <c r="AE41" s="39">
        <f t="shared" si="2"/>
        <v>0</v>
      </c>
    </row>
    <row r="42" spans="1:31" s="191" customFormat="1" ht="15.75" customHeight="1" x14ac:dyDescent="0.3">
      <c r="A42" s="3"/>
      <c r="B42" s="19"/>
      <c r="C42" s="2" t="s">
        <v>32</v>
      </c>
      <c r="D42" s="94"/>
      <c r="E42" s="95"/>
      <c r="F42" s="10"/>
      <c r="G42" s="68">
        <f>COUNTIF(G12:G27,"V")</f>
        <v>0</v>
      </c>
      <c r="H42" s="94"/>
      <c r="I42" s="95"/>
      <c r="J42" s="10"/>
      <c r="K42" s="68">
        <f>COUNTIF(K12:K27,"V")</f>
        <v>0</v>
      </c>
      <c r="L42" s="94"/>
      <c r="M42" s="95"/>
      <c r="N42" s="10"/>
      <c r="O42" s="68">
        <f>COUNTIF(O12:O27,"V")</f>
        <v>0</v>
      </c>
      <c r="P42" s="94"/>
      <c r="Q42" s="95"/>
      <c r="R42" s="10"/>
      <c r="S42" s="68">
        <f>COUNTIF(S12:S27,"V")</f>
        <v>0</v>
      </c>
      <c r="T42" s="94"/>
      <c r="U42" s="95"/>
      <c r="V42" s="10"/>
      <c r="W42" s="68">
        <f>COUNTIF(W12:W27,"V")</f>
        <v>0</v>
      </c>
      <c r="X42" s="94"/>
      <c r="Y42" s="95"/>
      <c r="Z42" s="10"/>
      <c r="AA42" s="94">
        <f>COUNTIF(AA12:AA27,"V")</f>
        <v>0</v>
      </c>
      <c r="AB42" s="98"/>
      <c r="AC42" s="97"/>
      <c r="AD42" s="43"/>
      <c r="AE42" s="39">
        <f t="shared" si="2"/>
        <v>0</v>
      </c>
    </row>
    <row r="43" spans="1:31" s="191" customFormat="1" ht="15.75" customHeight="1" x14ac:dyDescent="0.3">
      <c r="A43" s="3"/>
      <c r="B43" s="19"/>
      <c r="C43" s="2" t="s">
        <v>44</v>
      </c>
      <c r="D43" s="94"/>
      <c r="E43" s="95"/>
      <c r="F43" s="10"/>
      <c r="G43" s="68">
        <f>COUNTIF(G12:G27,"V(Z)")</f>
        <v>0</v>
      </c>
      <c r="H43" s="94"/>
      <c r="I43" s="95"/>
      <c r="J43" s="10"/>
      <c r="K43" s="68">
        <f>COUNTIF(K12:K27,"V(Z)")</f>
        <v>0</v>
      </c>
      <c r="L43" s="94"/>
      <c r="M43" s="95"/>
      <c r="N43" s="10"/>
      <c r="O43" s="68">
        <f>COUNTIF(O12:O27,"V(Z)")</f>
        <v>0</v>
      </c>
      <c r="P43" s="94"/>
      <c r="Q43" s="95"/>
      <c r="R43" s="10"/>
      <c r="S43" s="68">
        <f>COUNTIF(S12:S27,"V(Z)")</f>
        <v>0</v>
      </c>
      <c r="T43" s="94"/>
      <c r="U43" s="95"/>
      <c r="V43" s="10"/>
      <c r="W43" s="68">
        <f>COUNTIF(W12:W27,"V(Z)")</f>
        <v>0</v>
      </c>
      <c r="X43" s="94"/>
      <c r="Y43" s="95"/>
      <c r="Z43" s="10"/>
      <c r="AA43" s="94">
        <f>COUNTIF(AA12:AA27,"V(Z)")</f>
        <v>0</v>
      </c>
      <c r="AB43" s="98"/>
      <c r="AC43" s="97"/>
      <c r="AD43" s="43"/>
      <c r="AE43" s="39">
        <f t="shared" si="2"/>
        <v>0</v>
      </c>
    </row>
    <row r="44" spans="1:31" s="191" customFormat="1" ht="15.75" customHeight="1" x14ac:dyDescent="0.3">
      <c r="A44" s="3"/>
      <c r="B44" s="19"/>
      <c r="C44" s="2" t="s">
        <v>45</v>
      </c>
      <c r="D44" s="94"/>
      <c r="E44" s="95"/>
      <c r="F44" s="10"/>
      <c r="G44" s="68">
        <f>COUNTIF(G12:G27,"AV")</f>
        <v>0</v>
      </c>
      <c r="H44" s="94"/>
      <c r="I44" s="95"/>
      <c r="J44" s="10"/>
      <c r="K44" s="68">
        <f>COUNTIF(K12:K27,"AV")</f>
        <v>0</v>
      </c>
      <c r="L44" s="94"/>
      <c r="M44" s="95"/>
      <c r="N44" s="10"/>
      <c r="O44" s="68">
        <f>COUNTIF(O12:O27,"AV")</f>
        <v>0</v>
      </c>
      <c r="P44" s="94"/>
      <c r="Q44" s="95"/>
      <c r="R44" s="10"/>
      <c r="S44" s="68">
        <f>COUNTIF(S12:S27,"AV")</f>
        <v>0</v>
      </c>
      <c r="T44" s="94"/>
      <c r="U44" s="95"/>
      <c r="V44" s="10"/>
      <c r="W44" s="68">
        <f>COUNTIF(W12:W27,"AV")</f>
        <v>0</v>
      </c>
      <c r="X44" s="94"/>
      <c r="Y44" s="95"/>
      <c r="Z44" s="10"/>
      <c r="AA44" s="94">
        <f>COUNTIF(AA12:AA27,"AV")</f>
        <v>0</v>
      </c>
      <c r="AB44" s="98"/>
      <c r="AC44" s="97"/>
      <c r="AD44" s="43"/>
      <c r="AE44" s="39">
        <f t="shared" si="2"/>
        <v>0</v>
      </c>
    </row>
    <row r="45" spans="1:31" s="191" customFormat="1" ht="15.75" customHeight="1" x14ac:dyDescent="0.3">
      <c r="A45" s="3"/>
      <c r="B45" s="19"/>
      <c r="C45" s="2" t="s">
        <v>53</v>
      </c>
      <c r="D45" s="94"/>
      <c r="E45" s="95"/>
      <c r="F45" s="10"/>
      <c r="G45" s="68">
        <f>COUNTIF(G12:G27,"KO")</f>
        <v>0</v>
      </c>
      <c r="H45" s="94"/>
      <c r="I45" s="95"/>
      <c r="J45" s="10"/>
      <c r="K45" s="68">
        <f>COUNTIF(K12:K27,"KO")</f>
        <v>0</v>
      </c>
      <c r="L45" s="94"/>
      <c r="M45" s="95"/>
      <c r="N45" s="10"/>
      <c r="O45" s="68">
        <f>COUNTIF(O12:O27,"KO")</f>
        <v>0</v>
      </c>
      <c r="P45" s="94"/>
      <c r="Q45" s="95"/>
      <c r="R45" s="10"/>
      <c r="S45" s="68">
        <f>COUNTIF(S12:S27,"KO")</f>
        <v>0</v>
      </c>
      <c r="T45" s="94"/>
      <c r="U45" s="95"/>
      <c r="V45" s="10"/>
      <c r="W45" s="68">
        <f>COUNTIF(W12:W27,"KO")</f>
        <v>0</v>
      </c>
      <c r="X45" s="94"/>
      <c r="Y45" s="95"/>
      <c r="Z45" s="10"/>
      <c r="AA45" s="94">
        <f>COUNTIF(AA12:AA27,"KO")</f>
        <v>0</v>
      </c>
      <c r="AB45" s="98"/>
      <c r="AC45" s="97"/>
      <c r="AD45" s="43"/>
      <c r="AE45" s="39">
        <f t="shared" si="2"/>
        <v>0</v>
      </c>
    </row>
    <row r="46" spans="1:31" s="191" customFormat="1" ht="15.75" customHeight="1" x14ac:dyDescent="0.25">
      <c r="A46" s="3"/>
      <c r="B46" s="40"/>
      <c r="C46" s="2" t="s">
        <v>46</v>
      </c>
      <c r="D46" s="96"/>
      <c r="E46" s="97"/>
      <c r="F46" s="43"/>
      <c r="G46" s="68">
        <f>COUNTIF(G12:G27,"Z")</f>
        <v>0</v>
      </c>
      <c r="H46" s="96"/>
      <c r="I46" s="97"/>
      <c r="J46" s="43"/>
      <c r="K46" s="68">
        <f>COUNTIF(K12:K27,"Z")</f>
        <v>0</v>
      </c>
      <c r="L46" s="96"/>
      <c r="M46" s="97"/>
      <c r="N46" s="43"/>
      <c r="O46" s="68">
        <f>COUNTIF(O12:O27,"Z")</f>
        <v>0</v>
      </c>
      <c r="P46" s="96"/>
      <c r="Q46" s="97"/>
      <c r="R46" s="43"/>
      <c r="S46" s="68">
        <f>COUNTIF(S12:S27,"Z")</f>
        <v>4</v>
      </c>
      <c r="T46" s="96"/>
      <c r="U46" s="97"/>
      <c r="V46" s="43"/>
      <c r="W46" s="68">
        <f>COUNTIF(W12:W27,"Z")</f>
        <v>0</v>
      </c>
      <c r="X46" s="96"/>
      <c r="Y46" s="97"/>
      <c r="Z46" s="43"/>
      <c r="AA46" s="94">
        <f>COUNTIF(AA12:AA27,"Z")</f>
        <v>0</v>
      </c>
      <c r="AB46" s="98"/>
      <c r="AC46" s="97"/>
      <c r="AD46" s="43"/>
      <c r="AE46" s="39">
        <f t="shared" si="2"/>
        <v>4</v>
      </c>
    </row>
    <row r="47" spans="1:31" s="191" customFormat="1" ht="15.75" customHeight="1" x14ac:dyDescent="0.2">
      <c r="A47" s="280" t="s">
        <v>22</v>
      </c>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2"/>
      <c r="AB47" s="341" t="s">
        <v>26</v>
      </c>
      <c r="AC47" s="342"/>
      <c r="AD47" s="343"/>
      <c r="AE47" s="99">
        <f>SUM(AE36:AE46)</f>
        <v>10</v>
      </c>
    </row>
    <row r="48" spans="1:31" s="191" customFormat="1" ht="15.75" customHeight="1" x14ac:dyDescent="0.2">
      <c r="A48" s="313"/>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5"/>
      <c r="AB48" s="48"/>
      <c r="AC48" s="42"/>
      <c r="AD48" s="42"/>
      <c r="AE48" s="45"/>
    </row>
    <row r="49" spans="1:31" s="191" customFormat="1" ht="15.75" customHeight="1" x14ac:dyDescent="0.2">
      <c r="A49" s="313"/>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5"/>
      <c r="AB49" s="48"/>
      <c r="AC49" s="42"/>
      <c r="AD49" s="42"/>
      <c r="AE49" s="46"/>
    </row>
    <row r="50" spans="1:31" s="191" customFormat="1" ht="15.75" customHeight="1" thickBot="1" x14ac:dyDescent="0.25">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5"/>
      <c r="AB50" s="49"/>
      <c r="AC50" s="44"/>
      <c r="AD50" s="44"/>
      <c r="AE50" s="47"/>
    </row>
    <row r="51" spans="1:31" s="191" customFormat="1" ht="15.75" customHeight="1" thickTop="1" x14ac:dyDescent="0.25">
      <c r="A51" s="220"/>
      <c r="B51" s="205"/>
      <c r="C51" s="205"/>
    </row>
    <row r="52" spans="1:31" s="191" customFormat="1" ht="15.75" customHeight="1" x14ac:dyDescent="0.25">
      <c r="A52" s="220"/>
      <c r="B52" s="205"/>
      <c r="C52" s="205"/>
    </row>
    <row r="53" spans="1:31" s="191" customFormat="1" ht="15.75" customHeight="1" x14ac:dyDescent="0.25">
      <c r="A53" s="220"/>
      <c r="B53" s="205"/>
      <c r="C53" s="205"/>
    </row>
    <row r="54" spans="1:31" s="191" customFormat="1" ht="15.75" customHeight="1" x14ac:dyDescent="0.25">
      <c r="A54" s="220"/>
      <c r="B54" s="205"/>
      <c r="C54" s="205"/>
    </row>
    <row r="55" spans="1:31" s="191" customFormat="1" ht="15.75" customHeight="1" x14ac:dyDescent="0.25">
      <c r="A55" s="220"/>
      <c r="B55" s="205"/>
      <c r="C55" s="205"/>
    </row>
    <row r="56" spans="1:31" s="191" customFormat="1" ht="15.75" customHeight="1" x14ac:dyDescent="0.25">
      <c r="A56" s="220"/>
      <c r="B56" s="205"/>
      <c r="C56" s="205"/>
    </row>
    <row r="57" spans="1:31" s="191" customFormat="1" ht="15.75" customHeight="1" x14ac:dyDescent="0.25">
      <c r="A57" s="220"/>
      <c r="B57" s="205"/>
      <c r="C57" s="205"/>
    </row>
    <row r="58" spans="1:31" s="191" customFormat="1" ht="15.75" customHeight="1" x14ac:dyDescent="0.25">
      <c r="A58" s="220"/>
      <c r="B58" s="205"/>
      <c r="C58" s="205"/>
    </row>
    <row r="59" spans="1:31" s="191" customFormat="1" ht="15.75" customHeight="1" x14ac:dyDescent="0.25">
      <c r="A59" s="220"/>
      <c r="B59" s="205"/>
      <c r="C59" s="205"/>
    </row>
    <row r="60" spans="1:31" s="191" customFormat="1" ht="15.75" customHeight="1" x14ac:dyDescent="0.25">
      <c r="A60" s="220"/>
      <c r="B60" s="205"/>
      <c r="C60" s="205"/>
    </row>
    <row r="61" spans="1:31" s="191" customFormat="1" ht="15.75" customHeight="1" x14ac:dyDescent="0.25">
      <c r="A61" s="220"/>
      <c r="B61" s="205"/>
      <c r="C61" s="205"/>
    </row>
    <row r="62" spans="1:31" s="191" customFormat="1" ht="15.75" customHeight="1" x14ac:dyDescent="0.25">
      <c r="A62" s="220"/>
      <c r="B62" s="205"/>
      <c r="C62" s="205"/>
    </row>
    <row r="63" spans="1:31" s="191" customFormat="1" ht="15.75" customHeight="1" x14ac:dyDescent="0.25">
      <c r="A63" s="220"/>
      <c r="B63" s="205"/>
      <c r="C63" s="205"/>
    </row>
    <row r="64" spans="1:31" s="191" customFormat="1" ht="15.75" customHeight="1" x14ac:dyDescent="0.25">
      <c r="A64" s="220"/>
      <c r="B64" s="205"/>
      <c r="C64" s="205"/>
    </row>
    <row r="65" spans="1:3" s="191" customFormat="1" ht="15.75" customHeight="1" x14ac:dyDescent="0.25">
      <c r="A65" s="220"/>
      <c r="B65" s="205"/>
      <c r="C65" s="205"/>
    </row>
    <row r="66" spans="1:3" s="191" customFormat="1" ht="15.75" customHeight="1" x14ac:dyDescent="0.25">
      <c r="A66" s="220"/>
      <c r="B66" s="205"/>
      <c r="C66" s="205"/>
    </row>
    <row r="67" spans="1:3" s="191" customFormat="1" ht="15.75" customHeight="1" x14ac:dyDescent="0.25">
      <c r="A67" s="220"/>
      <c r="B67" s="205"/>
      <c r="C67" s="205"/>
    </row>
    <row r="68" spans="1:3" s="191" customFormat="1" ht="15.75" customHeight="1" x14ac:dyDescent="0.25">
      <c r="A68" s="220"/>
      <c r="B68" s="205"/>
      <c r="C68" s="205"/>
    </row>
    <row r="69" spans="1:3" s="191" customFormat="1" ht="15.75" customHeight="1" x14ac:dyDescent="0.25">
      <c r="A69" s="220"/>
      <c r="B69" s="205"/>
      <c r="C69" s="205"/>
    </row>
    <row r="70" spans="1:3" s="191" customFormat="1" ht="15.75" customHeight="1" x14ac:dyDescent="0.25">
      <c r="A70" s="220"/>
      <c r="B70" s="205"/>
      <c r="C70" s="205"/>
    </row>
    <row r="71" spans="1:3" s="191" customFormat="1" ht="15.75" customHeight="1" x14ac:dyDescent="0.25">
      <c r="A71" s="220"/>
      <c r="B71" s="205"/>
      <c r="C71" s="205"/>
    </row>
    <row r="72" spans="1:3" s="191" customFormat="1" ht="15.75" customHeight="1" x14ac:dyDescent="0.25">
      <c r="A72" s="220"/>
      <c r="B72" s="205"/>
      <c r="C72" s="205"/>
    </row>
    <row r="73" spans="1:3" s="191" customFormat="1" ht="15.75" customHeight="1" x14ac:dyDescent="0.25">
      <c r="A73" s="220"/>
      <c r="B73" s="205"/>
      <c r="C73" s="205"/>
    </row>
    <row r="74" spans="1:3" s="191" customFormat="1" ht="15.75" customHeight="1" x14ac:dyDescent="0.25">
      <c r="A74" s="220"/>
      <c r="B74" s="205"/>
      <c r="C74" s="205"/>
    </row>
    <row r="75" spans="1:3" s="191" customFormat="1" ht="15.75" customHeight="1" x14ac:dyDescent="0.25">
      <c r="A75" s="220"/>
      <c r="B75" s="205"/>
      <c r="C75" s="205"/>
    </row>
    <row r="76" spans="1:3" s="191" customFormat="1" ht="15.75" customHeight="1" x14ac:dyDescent="0.25">
      <c r="A76" s="220"/>
      <c r="B76" s="205"/>
      <c r="C76" s="205"/>
    </row>
    <row r="77" spans="1:3" s="191" customFormat="1" ht="15.75" customHeight="1" x14ac:dyDescent="0.25">
      <c r="A77" s="220"/>
      <c r="B77" s="205"/>
      <c r="C77" s="205"/>
    </row>
    <row r="78" spans="1:3" s="191" customFormat="1" ht="15.75" customHeight="1" x14ac:dyDescent="0.25">
      <c r="A78" s="220"/>
      <c r="B78" s="205"/>
      <c r="C78" s="205"/>
    </row>
    <row r="79" spans="1:3" s="191" customFormat="1" ht="15.75" customHeight="1" x14ac:dyDescent="0.25">
      <c r="A79" s="220"/>
      <c r="B79" s="205"/>
      <c r="C79" s="205"/>
    </row>
    <row r="80" spans="1:3" s="191" customFormat="1" ht="15.75" customHeight="1" x14ac:dyDescent="0.25">
      <c r="A80" s="220"/>
      <c r="B80" s="205"/>
      <c r="C80" s="205"/>
    </row>
    <row r="81" spans="1:3" s="191" customFormat="1" ht="15.75" customHeight="1" x14ac:dyDescent="0.25">
      <c r="A81" s="220"/>
      <c r="B81" s="205"/>
      <c r="C81" s="205"/>
    </row>
    <row r="82" spans="1:3" s="191" customFormat="1" ht="15.75" customHeight="1" x14ac:dyDescent="0.25">
      <c r="A82" s="220"/>
      <c r="B82" s="205"/>
      <c r="C82" s="205"/>
    </row>
    <row r="83" spans="1:3" s="191" customFormat="1" ht="15.75" customHeight="1" x14ac:dyDescent="0.25">
      <c r="A83" s="220"/>
      <c r="B83" s="205"/>
      <c r="C83" s="205"/>
    </row>
    <row r="84" spans="1:3" s="191" customFormat="1" ht="15.75" customHeight="1" x14ac:dyDescent="0.25">
      <c r="A84" s="220"/>
      <c r="B84" s="205"/>
      <c r="C84" s="205"/>
    </row>
    <row r="85" spans="1:3" s="191" customFormat="1" ht="15.75" customHeight="1" x14ac:dyDescent="0.25">
      <c r="A85" s="220"/>
      <c r="B85" s="205"/>
      <c r="C85" s="205"/>
    </row>
    <row r="86" spans="1:3" s="191" customFormat="1" ht="15.75" customHeight="1" x14ac:dyDescent="0.25">
      <c r="A86" s="220"/>
      <c r="B86" s="205"/>
      <c r="C86" s="205"/>
    </row>
    <row r="87" spans="1:3" s="191" customFormat="1" ht="15.75" customHeight="1" x14ac:dyDescent="0.25">
      <c r="A87" s="220"/>
      <c r="B87" s="205"/>
      <c r="C87" s="205"/>
    </row>
    <row r="88" spans="1:3" s="191" customFormat="1" ht="15.75" customHeight="1" x14ac:dyDescent="0.25">
      <c r="A88" s="220"/>
      <c r="B88" s="205"/>
      <c r="C88" s="205"/>
    </row>
    <row r="89" spans="1:3" s="191" customFormat="1" ht="15.75" customHeight="1" x14ac:dyDescent="0.25">
      <c r="A89" s="220"/>
      <c r="B89" s="205"/>
      <c r="C89" s="205"/>
    </row>
    <row r="90" spans="1:3" s="191" customFormat="1" ht="15.75" customHeight="1" x14ac:dyDescent="0.25">
      <c r="A90" s="220"/>
      <c r="B90" s="205"/>
      <c r="C90" s="205"/>
    </row>
    <row r="91" spans="1:3" s="191" customFormat="1" ht="15.75" customHeight="1" x14ac:dyDescent="0.25">
      <c r="A91" s="220"/>
      <c r="B91" s="205"/>
      <c r="C91" s="205"/>
    </row>
    <row r="92" spans="1:3" s="191" customFormat="1" ht="15.75" customHeight="1" x14ac:dyDescent="0.25">
      <c r="A92" s="220"/>
      <c r="B92" s="205"/>
      <c r="C92" s="205"/>
    </row>
    <row r="93" spans="1:3" s="191" customFormat="1" ht="15.75" customHeight="1" x14ac:dyDescent="0.25">
      <c r="A93" s="220"/>
      <c r="B93" s="205"/>
      <c r="C93" s="205"/>
    </row>
    <row r="94" spans="1:3" s="191" customFormat="1" ht="15.75" customHeight="1" x14ac:dyDescent="0.25">
      <c r="A94" s="220"/>
      <c r="B94" s="205"/>
      <c r="C94" s="205"/>
    </row>
    <row r="95" spans="1:3" s="191" customFormat="1" ht="15.75" customHeight="1" x14ac:dyDescent="0.25">
      <c r="A95" s="220"/>
      <c r="B95" s="205"/>
      <c r="C95" s="205"/>
    </row>
    <row r="96" spans="1:3" s="191" customFormat="1" ht="15.75" customHeight="1" x14ac:dyDescent="0.25">
      <c r="A96" s="220"/>
      <c r="B96" s="205"/>
      <c r="C96" s="205"/>
    </row>
    <row r="97" spans="1:3" s="191" customFormat="1" ht="15.75" customHeight="1" x14ac:dyDescent="0.25">
      <c r="A97" s="220"/>
      <c r="B97" s="205"/>
      <c r="C97" s="205"/>
    </row>
    <row r="98" spans="1:3" s="191" customFormat="1" ht="15.75" customHeight="1" x14ac:dyDescent="0.25">
      <c r="A98" s="220"/>
      <c r="B98" s="205"/>
      <c r="C98" s="205"/>
    </row>
    <row r="99" spans="1:3" s="191" customFormat="1" ht="15.75" customHeight="1" x14ac:dyDescent="0.25">
      <c r="A99" s="220"/>
      <c r="B99" s="205"/>
      <c r="C99" s="205"/>
    </row>
    <row r="100" spans="1:3" s="191" customFormat="1" ht="15.75" customHeight="1" x14ac:dyDescent="0.25">
      <c r="A100" s="220"/>
      <c r="B100" s="205"/>
      <c r="C100" s="205"/>
    </row>
    <row r="101" spans="1:3" s="191" customFormat="1" ht="15.75" customHeight="1" x14ac:dyDescent="0.25">
      <c r="A101" s="220"/>
      <c r="B101" s="205"/>
      <c r="C101" s="205"/>
    </row>
    <row r="102" spans="1:3" s="191" customFormat="1" ht="15.75" customHeight="1" x14ac:dyDescent="0.25">
      <c r="A102" s="220"/>
      <c r="B102" s="205"/>
      <c r="C102" s="205"/>
    </row>
    <row r="103" spans="1:3" s="191" customFormat="1" ht="15.75" customHeight="1" x14ac:dyDescent="0.25">
      <c r="A103" s="220"/>
      <c r="B103" s="205"/>
      <c r="C103" s="205"/>
    </row>
    <row r="104" spans="1:3" s="191" customFormat="1" ht="15.75" customHeight="1" x14ac:dyDescent="0.25">
      <c r="A104" s="220"/>
      <c r="B104" s="205"/>
      <c r="C104" s="205"/>
    </row>
    <row r="105" spans="1:3" s="191" customFormat="1" ht="15.75" customHeight="1" x14ac:dyDescent="0.25">
      <c r="A105" s="220"/>
      <c r="B105" s="205"/>
      <c r="C105" s="205"/>
    </row>
    <row r="106" spans="1:3" s="191" customFormat="1" ht="15.75" customHeight="1" x14ac:dyDescent="0.25">
      <c r="A106" s="220"/>
      <c r="B106" s="205"/>
      <c r="C106" s="205"/>
    </row>
    <row r="107" spans="1:3" s="191" customFormat="1" ht="15.75" customHeight="1" x14ac:dyDescent="0.25">
      <c r="A107" s="220"/>
      <c r="B107" s="205"/>
      <c r="C107" s="205"/>
    </row>
    <row r="108" spans="1:3" s="191" customFormat="1" ht="15.75" customHeight="1" x14ac:dyDescent="0.25">
      <c r="A108" s="220"/>
      <c r="B108" s="205"/>
      <c r="C108" s="205"/>
    </row>
    <row r="109" spans="1:3" s="191" customFormat="1" ht="15.75" customHeight="1" x14ac:dyDescent="0.25">
      <c r="A109" s="220"/>
      <c r="B109" s="205"/>
      <c r="C109" s="205"/>
    </row>
    <row r="110" spans="1:3" s="191" customFormat="1" ht="15.75" customHeight="1" x14ac:dyDescent="0.25">
      <c r="A110" s="220"/>
      <c r="B110" s="205"/>
      <c r="C110" s="205"/>
    </row>
    <row r="111" spans="1:3" s="191" customFormat="1" ht="15.75" customHeight="1" x14ac:dyDescent="0.25">
      <c r="A111" s="220"/>
      <c r="B111" s="205"/>
      <c r="C111" s="205"/>
    </row>
    <row r="112" spans="1:3" s="191" customFormat="1" ht="15.75" customHeight="1" x14ac:dyDescent="0.25">
      <c r="A112" s="220"/>
      <c r="B112" s="205"/>
      <c r="C112" s="205"/>
    </row>
    <row r="113" spans="1:3" s="191" customFormat="1" ht="15.75" customHeight="1" x14ac:dyDescent="0.25">
      <c r="A113" s="220"/>
      <c r="B113" s="205"/>
      <c r="C113" s="205"/>
    </row>
    <row r="114" spans="1:3" s="191" customFormat="1" ht="15.75" customHeight="1" x14ac:dyDescent="0.25">
      <c r="A114" s="220"/>
      <c r="B114" s="206"/>
      <c r="C114" s="206"/>
    </row>
    <row r="115" spans="1:3" s="191" customFormat="1" ht="15.75" customHeight="1" x14ac:dyDescent="0.25">
      <c r="A115" s="220"/>
      <c r="B115" s="206"/>
      <c r="C115" s="206"/>
    </row>
    <row r="116" spans="1:3" s="191" customFormat="1" ht="15.75" customHeight="1" x14ac:dyDescent="0.25">
      <c r="A116" s="220"/>
      <c r="B116" s="206"/>
      <c r="C116" s="206"/>
    </row>
    <row r="117" spans="1:3" s="191" customFormat="1" ht="15.75" customHeight="1" x14ac:dyDescent="0.25">
      <c r="A117" s="220"/>
      <c r="B117" s="206"/>
      <c r="C117" s="206"/>
    </row>
    <row r="118" spans="1:3" s="191" customFormat="1" ht="15.75" customHeight="1" x14ac:dyDescent="0.25">
      <c r="A118" s="220"/>
      <c r="B118" s="206"/>
      <c r="C118" s="206"/>
    </row>
    <row r="119" spans="1:3" s="191" customFormat="1" ht="15.75" customHeight="1" x14ac:dyDescent="0.25">
      <c r="A119" s="220"/>
      <c r="B119" s="206"/>
      <c r="C119" s="206"/>
    </row>
    <row r="120" spans="1:3" s="191" customFormat="1" ht="15.75" customHeight="1" x14ac:dyDescent="0.25">
      <c r="A120" s="220"/>
      <c r="B120" s="206"/>
      <c r="C120" s="206"/>
    </row>
    <row r="121" spans="1:3" s="191" customFormat="1" ht="15.75" customHeight="1" x14ac:dyDescent="0.25">
      <c r="A121" s="220"/>
      <c r="B121" s="206"/>
      <c r="C121" s="206"/>
    </row>
    <row r="122" spans="1:3" s="191" customFormat="1" ht="15.75" customHeight="1" x14ac:dyDescent="0.25">
      <c r="A122" s="220"/>
      <c r="B122" s="206"/>
      <c r="C122" s="206"/>
    </row>
    <row r="123" spans="1:3" ht="15.75" customHeight="1" x14ac:dyDescent="0.25">
      <c r="A123" s="221"/>
      <c r="B123" s="208"/>
      <c r="C123" s="208"/>
    </row>
    <row r="124" spans="1:3" ht="15.75" customHeight="1" x14ac:dyDescent="0.25">
      <c r="A124" s="221"/>
      <c r="B124" s="208"/>
      <c r="C124" s="208"/>
    </row>
    <row r="125" spans="1:3" ht="15.75" customHeight="1" x14ac:dyDescent="0.25">
      <c r="A125" s="221"/>
      <c r="B125" s="208"/>
      <c r="C125" s="208"/>
    </row>
    <row r="126" spans="1:3" ht="15.75" customHeight="1" x14ac:dyDescent="0.25">
      <c r="A126" s="221"/>
      <c r="B126" s="208"/>
      <c r="C126" s="208"/>
    </row>
    <row r="127" spans="1:3" ht="15.75" customHeight="1" x14ac:dyDescent="0.25">
      <c r="A127" s="221"/>
      <c r="B127" s="208"/>
      <c r="C127" s="208"/>
    </row>
    <row r="128" spans="1:3" ht="15.75" customHeight="1" x14ac:dyDescent="0.25">
      <c r="A128" s="221"/>
      <c r="B128" s="208"/>
      <c r="C128" s="208"/>
    </row>
    <row r="129" spans="1:3" ht="15.75" customHeight="1" x14ac:dyDescent="0.25">
      <c r="A129" s="221"/>
      <c r="B129" s="208"/>
      <c r="C129" s="208"/>
    </row>
    <row r="130" spans="1:3" ht="15.75" customHeight="1" x14ac:dyDescent="0.25">
      <c r="A130" s="221"/>
      <c r="B130" s="208"/>
      <c r="C130" s="208"/>
    </row>
    <row r="131" spans="1:3" ht="15.75" customHeight="1" x14ac:dyDescent="0.25">
      <c r="A131" s="221"/>
      <c r="B131" s="208"/>
      <c r="C131" s="208"/>
    </row>
    <row r="132" spans="1:3" ht="15.75" customHeight="1" x14ac:dyDescent="0.25">
      <c r="A132" s="221"/>
      <c r="B132" s="208"/>
      <c r="C132" s="208"/>
    </row>
    <row r="133" spans="1:3" ht="15.75" customHeight="1" x14ac:dyDescent="0.25">
      <c r="A133" s="221"/>
      <c r="B133" s="208"/>
      <c r="C133" s="208"/>
    </row>
    <row r="134" spans="1:3" ht="15.75" customHeight="1" x14ac:dyDescent="0.25">
      <c r="A134" s="221"/>
      <c r="B134" s="208"/>
      <c r="C134" s="208"/>
    </row>
    <row r="135" spans="1:3" ht="15.75" customHeight="1" x14ac:dyDescent="0.25">
      <c r="A135" s="221"/>
      <c r="B135" s="208"/>
      <c r="C135" s="208"/>
    </row>
    <row r="136" spans="1:3" ht="15.75" customHeight="1" x14ac:dyDescent="0.25">
      <c r="A136" s="221"/>
      <c r="B136" s="208"/>
      <c r="C136" s="208"/>
    </row>
    <row r="137" spans="1:3" ht="15.75" customHeight="1" x14ac:dyDescent="0.25">
      <c r="A137" s="221"/>
      <c r="B137" s="208"/>
      <c r="C137" s="208"/>
    </row>
    <row r="138" spans="1:3" ht="15.75" customHeight="1" x14ac:dyDescent="0.25">
      <c r="A138" s="221"/>
      <c r="B138" s="208"/>
      <c r="C138" s="208"/>
    </row>
    <row r="139" spans="1:3" ht="15.75" customHeight="1" x14ac:dyDescent="0.25">
      <c r="A139" s="221"/>
      <c r="B139" s="208"/>
      <c r="C139" s="208"/>
    </row>
    <row r="140" spans="1:3" ht="15.75" customHeight="1" x14ac:dyDescent="0.25">
      <c r="A140" s="221"/>
      <c r="B140" s="208"/>
      <c r="C140" s="208"/>
    </row>
    <row r="141" spans="1:3" ht="15.75" customHeight="1" x14ac:dyDescent="0.25">
      <c r="A141" s="221"/>
      <c r="B141" s="208"/>
      <c r="C141" s="208"/>
    </row>
    <row r="142" spans="1:3" ht="15.75" customHeight="1" x14ac:dyDescent="0.25">
      <c r="A142" s="221"/>
      <c r="B142" s="208"/>
      <c r="C142" s="208"/>
    </row>
    <row r="143" spans="1:3" ht="15.75" customHeight="1" x14ac:dyDescent="0.25">
      <c r="A143" s="221"/>
      <c r="B143" s="208"/>
      <c r="C143" s="208"/>
    </row>
    <row r="144" spans="1:3" ht="15.75" customHeight="1" x14ac:dyDescent="0.25">
      <c r="A144" s="221"/>
      <c r="B144" s="208"/>
      <c r="C144" s="208"/>
    </row>
    <row r="145" spans="1:3" ht="15.75" customHeight="1" x14ac:dyDescent="0.25">
      <c r="A145" s="221"/>
      <c r="B145" s="208"/>
      <c r="C145" s="208"/>
    </row>
    <row r="146" spans="1:3" ht="15.75" customHeight="1" x14ac:dyDescent="0.25">
      <c r="A146" s="221"/>
      <c r="B146" s="208"/>
      <c r="C146" s="208"/>
    </row>
    <row r="147" spans="1:3" ht="15.75" customHeight="1" x14ac:dyDescent="0.25">
      <c r="A147" s="221"/>
      <c r="B147" s="208"/>
      <c r="C147" s="208"/>
    </row>
    <row r="148" spans="1:3" ht="15.75" customHeight="1" x14ac:dyDescent="0.25">
      <c r="A148" s="221"/>
      <c r="B148" s="208"/>
      <c r="C148" s="208"/>
    </row>
    <row r="149" spans="1:3" ht="15.75" customHeight="1" x14ac:dyDescent="0.25">
      <c r="A149" s="221"/>
      <c r="B149" s="208"/>
      <c r="C149" s="208"/>
    </row>
    <row r="150" spans="1:3" ht="15.75" customHeight="1" x14ac:dyDescent="0.25">
      <c r="A150" s="221"/>
      <c r="B150" s="208"/>
      <c r="C150" s="208"/>
    </row>
    <row r="151" spans="1:3" ht="15.75" customHeight="1" x14ac:dyDescent="0.25">
      <c r="A151" s="221"/>
      <c r="B151" s="208"/>
      <c r="C151" s="208"/>
    </row>
    <row r="152" spans="1:3" ht="15.75" customHeight="1" x14ac:dyDescent="0.25">
      <c r="A152" s="221"/>
      <c r="B152" s="208"/>
      <c r="C152" s="208"/>
    </row>
    <row r="153" spans="1:3" ht="15.75" customHeight="1" x14ac:dyDescent="0.25">
      <c r="A153" s="221"/>
      <c r="B153" s="208"/>
      <c r="C153" s="208"/>
    </row>
    <row r="154" spans="1:3" ht="15.75" customHeight="1" x14ac:dyDescent="0.25">
      <c r="A154" s="221"/>
      <c r="B154" s="208"/>
      <c r="C154" s="208"/>
    </row>
    <row r="155" spans="1:3" ht="15.75" customHeight="1" x14ac:dyDescent="0.25">
      <c r="A155" s="221"/>
      <c r="B155" s="208"/>
      <c r="C155" s="208"/>
    </row>
    <row r="156" spans="1:3" ht="15.75" customHeight="1" x14ac:dyDescent="0.25">
      <c r="A156" s="221"/>
      <c r="B156" s="208"/>
      <c r="C156" s="208"/>
    </row>
    <row r="157" spans="1:3" x14ac:dyDescent="0.25">
      <c r="A157" s="221"/>
      <c r="B157" s="208"/>
      <c r="C157" s="208"/>
    </row>
    <row r="158" spans="1:3" x14ac:dyDescent="0.25">
      <c r="A158" s="221"/>
      <c r="B158" s="208"/>
      <c r="C158" s="208"/>
    </row>
    <row r="159" spans="1:3" x14ac:dyDescent="0.25">
      <c r="A159" s="221"/>
      <c r="B159" s="208"/>
      <c r="C159" s="208"/>
    </row>
    <row r="160" spans="1:3" x14ac:dyDescent="0.25">
      <c r="A160" s="221"/>
      <c r="B160" s="208"/>
      <c r="C160" s="208"/>
    </row>
    <row r="161" spans="1:3" x14ac:dyDescent="0.25">
      <c r="A161" s="221"/>
      <c r="B161" s="208"/>
      <c r="C161" s="208"/>
    </row>
    <row r="162" spans="1:3" x14ac:dyDescent="0.25">
      <c r="A162" s="221"/>
      <c r="B162" s="208"/>
      <c r="C162" s="208"/>
    </row>
    <row r="163" spans="1:3" x14ac:dyDescent="0.25">
      <c r="A163" s="221"/>
      <c r="B163" s="208"/>
      <c r="C163" s="208"/>
    </row>
    <row r="164" spans="1:3" x14ac:dyDescent="0.25">
      <c r="A164" s="221"/>
      <c r="B164" s="208"/>
      <c r="C164" s="208"/>
    </row>
    <row r="165" spans="1:3" x14ac:dyDescent="0.25">
      <c r="A165" s="221"/>
      <c r="B165" s="208"/>
      <c r="C165" s="208"/>
    </row>
    <row r="166" spans="1:3" x14ac:dyDescent="0.25">
      <c r="A166" s="221"/>
      <c r="B166" s="208"/>
      <c r="C166" s="208"/>
    </row>
    <row r="167" spans="1:3" x14ac:dyDescent="0.25">
      <c r="A167" s="221"/>
      <c r="B167" s="208"/>
      <c r="C167" s="208"/>
    </row>
    <row r="168" spans="1:3" x14ac:dyDescent="0.25">
      <c r="A168" s="221"/>
      <c r="B168" s="208"/>
      <c r="C168" s="208"/>
    </row>
    <row r="169" spans="1:3" x14ac:dyDescent="0.25">
      <c r="A169" s="221"/>
      <c r="B169" s="208"/>
      <c r="C169" s="208"/>
    </row>
    <row r="170" spans="1:3" x14ac:dyDescent="0.25">
      <c r="A170" s="221"/>
      <c r="B170" s="208"/>
      <c r="C170" s="208"/>
    </row>
    <row r="171" spans="1:3" x14ac:dyDescent="0.25">
      <c r="A171" s="221"/>
      <c r="B171" s="208"/>
      <c r="C171" s="208"/>
    </row>
    <row r="172" spans="1:3" x14ac:dyDescent="0.25">
      <c r="A172" s="221"/>
      <c r="B172" s="208"/>
      <c r="C172" s="208"/>
    </row>
    <row r="173" spans="1:3" x14ac:dyDescent="0.25">
      <c r="A173" s="221"/>
      <c r="B173" s="208"/>
      <c r="C173" s="208"/>
    </row>
    <row r="174" spans="1:3" x14ac:dyDescent="0.25">
      <c r="A174" s="221"/>
      <c r="B174" s="208"/>
      <c r="C174" s="208"/>
    </row>
    <row r="175" spans="1:3" x14ac:dyDescent="0.25">
      <c r="A175" s="221"/>
      <c r="B175" s="208"/>
      <c r="C175" s="208"/>
    </row>
    <row r="176" spans="1:3" x14ac:dyDescent="0.25">
      <c r="A176" s="221"/>
      <c r="B176" s="208"/>
      <c r="C176" s="208"/>
    </row>
    <row r="177" spans="1:3" x14ac:dyDescent="0.25">
      <c r="A177" s="221"/>
      <c r="B177" s="208"/>
      <c r="C177" s="208"/>
    </row>
    <row r="178" spans="1:3" x14ac:dyDescent="0.25">
      <c r="A178" s="221"/>
      <c r="B178" s="208"/>
      <c r="C178" s="208"/>
    </row>
    <row r="179" spans="1:3" x14ac:dyDescent="0.25">
      <c r="A179" s="221"/>
      <c r="B179" s="208"/>
      <c r="C179" s="208"/>
    </row>
    <row r="180" spans="1:3" x14ac:dyDescent="0.25">
      <c r="A180" s="221"/>
      <c r="B180" s="208"/>
      <c r="C180" s="208"/>
    </row>
    <row r="181" spans="1:3" x14ac:dyDescent="0.25">
      <c r="A181" s="221"/>
      <c r="B181" s="208"/>
      <c r="C181" s="208"/>
    </row>
    <row r="182" spans="1:3" x14ac:dyDescent="0.25">
      <c r="A182" s="221"/>
      <c r="B182" s="208"/>
      <c r="C182" s="208"/>
    </row>
    <row r="183" spans="1:3" x14ac:dyDescent="0.25">
      <c r="A183" s="221"/>
      <c r="B183" s="208"/>
      <c r="C183" s="208"/>
    </row>
    <row r="184" spans="1:3" x14ac:dyDescent="0.25">
      <c r="A184" s="221"/>
      <c r="B184" s="208"/>
      <c r="C184" s="208"/>
    </row>
    <row r="185" spans="1:3" x14ac:dyDescent="0.25">
      <c r="A185" s="221"/>
      <c r="B185" s="208"/>
      <c r="C185" s="208"/>
    </row>
    <row r="186" spans="1:3" x14ac:dyDescent="0.25">
      <c r="A186" s="221"/>
      <c r="B186" s="208"/>
      <c r="C186" s="208"/>
    </row>
    <row r="187" spans="1:3" x14ac:dyDescent="0.25">
      <c r="A187" s="221"/>
      <c r="B187" s="208"/>
      <c r="C187" s="208"/>
    </row>
    <row r="188" spans="1:3" x14ac:dyDescent="0.25">
      <c r="A188" s="221"/>
      <c r="B188" s="208"/>
      <c r="C188" s="208"/>
    </row>
    <row r="189" spans="1:3" x14ac:dyDescent="0.25">
      <c r="A189" s="221"/>
      <c r="B189" s="208"/>
      <c r="C189" s="208"/>
    </row>
    <row r="190" spans="1:3" x14ac:dyDescent="0.25">
      <c r="A190" s="221"/>
      <c r="B190" s="208"/>
      <c r="C190" s="208"/>
    </row>
    <row r="191" spans="1:3" x14ac:dyDescent="0.25">
      <c r="A191" s="221"/>
      <c r="B191" s="208"/>
      <c r="C191" s="208"/>
    </row>
    <row r="192" spans="1:3" x14ac:dyDescent="0.25">
      <c r="A192" s="221"/>
      <c r="B192" s="208"/>
      <c r="C192" s="208"/>
    </row>
    <row r="193" spans="1:3" x14ac:dyDescent="0.25">
      <c r="A193" s="221"/>
      <c r="B193" s="208"/>
      <c r="C193" s="208"/>
    </row>
    <row r="194" spans="1:3" x14ac:dyDescent="0.25">
      <c r="A194" s="221"/>
      <c r="B194" s="208"/>
      <c r="C194" s="208"/>
    </row>
    <row r="195" spans="1:3" x14ac:dyDescent="0.25">
      <c r="A195" s="221"/>
      <c r="B195" s="208"/>
      <c r="C195" s="208"/>
    </row>
    <row r="196" spans="1:3" x14ac:dyDescent="0.25">
      <c r="A196" s="221"/>
      <c r="B196" s="208"/>
      <c r="C196" s="208"/>
    </row>
    <row r="197" spans="1:3" x14ac:dyDescent="0.25">
      <c r="A197" s="221"/>
      <c r="B197" s="208"/>
      <c r="C197" s="208"/>
    </row>
    <row r="198" spans="1:3" x14ac:dyDescent="0.25">
      <c r="A198" s="221"/>
      <c r="B198" s="208"/>
      <c r="C198" s="208"/>
    </row>
    <row r="199" spans="1:3" x14ac:dyDescent="0.25">
      <c r="A199" s="221"/>
      <c r="B199" s="208"/>
      <c r="C199" s="208"/>
    </row>
    <row r="200" spans="1:3" x14ac:dyDescent="0.25">
      <c r="A200" s="221"/>
      <c r="B200" s="208"/>
      <c r="C200" s="208"/>
    </row>
    <row r="201" spans="1:3" x14ac:dyDescent="0.25">
      <c r="A201" s="221"/>
      <c r="B201" s="208"/>
      <c r="C201" s="208"/>
    </row>
    <row r="202" spans="1:3" x14ac:dyDescent="0.25">
      <c r="A202" s="221"/>
      <c r="B202" s="208"/>
      <c r="C202" s="208"/>
    </row>
    <row r="203" spans="1:3" x14ac:dyDescent="0.25">
      <c r="A203" s="221"/>
      <c r="B203" s="208"/>
      <c r="C203" s="208"/>
    </row>
    <row r="204" spans="1:3" x14ac:dyDescent="0.25">
      <c r="A204" s="221"/>
      <c r="B204" s="208"/>
      <c r="C204" s="208"/>
    </row>
    <row r="205" spans="1:3" x14ac:dyDescent="0.25">
      <c r="A205" s="221"/>
      <c r="B205" s="208"/>
      <c r="C205" s="208"/>
    </row>
    <row r="206" spans="1:3" x14ac:dyDescent="0.25">
      <c r="A206" s="221"/>
      <c r="B206" s="208"/>
      <c r="C206" s="208"/>
    </row>
    <row r="207" spans="1:3" x14ac:dyDescent="0.25">
      <c r="A207" s="221"/>
      <c r="B207" s="208"/>
      <c r="C207" s="208"/>
    </row>
    <row r="208" spans="1:3" x14ac:dyDescent="0.25">
      <c r="A208" s="221"/>
      <c r="B208" s="208"/>
      <c r="C208" s="208"/>
    </row>
    <row r="209" spans="1:3" x14ac:dyDescent="0.25">
      <c r="A209" s="221"/>
      <c r="B209" s="208"/>
      <c r="C209" s="208"/>
    </row>
    <row r="210" spans="1:3" x14ac:dyDescent="0.25">
      <c r="A210" s="221"/>
      <c r="B210" s="208"/>
      <c r="C210" s="208"/>
    </row>
    <row r="211" spans="1:3" x14ac:dyDescent="0.25">
      <c r="A211" s="221"/>
      <c r="B211" s="208"/>
      <c r="C211" s="208"/>
    </row>
    <row r="212" spans="1:3" x14ac:dyDescent="0.25">
      <c r="A212" s="221"/>
      <c r="B212" s="208"/>
      <c r="C212" s="208"/>
    </row>
    <row r="213" spans="1:3" x14ac:dyDescent="0.25">
      <c r="A213" s="221"/>
      <c r="B213" s="208"/>
      <c r="C213" s="208"/>
    </row>
    <row r="214" spans="1:3" x14ac:dyDescent="0.25">
      <c r="A214" s="221"/>
      <c r="B214" s="208"/>
      <c r="C214" s="208"/>
    </row>
    <row r="215" spans="1:3" x14ac:dyDescent="0.25">
      <c r="A215" s="221"/>
      <c r="B215" s="208"/>
      <c r="C215" s="208"/>
    </row>
    <row r="216" spans="1:3" x14ac:dyDescent="0.25">
      <c r="A216" s="221"/>
      <c r="B216" s="208"/>
      <c r="C216" s="208"/>
    </row>
    <row r="217" spans="1:3" x14ac:dyDescent="0.25">
      <c r="A217" s="221"/>
      <c r="B217" s="208"/>
      <c r="C217" s="208"/>
    </row>
    <row r="218" spans="1:3" x14ac:dyDescent="0.25">
      <c r="A218" s="221"/>
      <c r="B218" s="208"/>
      <c r="C218" s="208"/>
    </row>
    <row r="219" spans="1:3" x14ac:dyDescent="0.25">
      <c r="A219" s="221"/>
      <c r="B219" s="208"/>
      <c r="C219" s="208"/>
    </row>
  </sheetData>
  <sheetProtection algorithmName="SHA-512" hashValue="6nHP+Rbmg+sOjXi9CyindPEF+64tIgK2WKQsE1B+pxQE8xtLh/i9pEEUwLdITQPIeqUZ7pz2UKjSWzOnBooBmg==" saltValue="RRU70WqKhIfONYf4B+Mx4A==" spinCount="100000" sheet="1" objects="1" scenarios="1" selectLockedCells="1" selectUnlockedCells="1"/>
  <protectedRanges>
    <protectedRange sqref="C27 C22" name="Tartomány1_2_1"/>
    <protectedRange sqref="C46" name="Tartomány4_1_2_2"/>
    <protectedRange sqref="C35" name="Tartomány4_1"/>
    <protectedRange sqref="C12:C21" name="Tartomány1_2_1_1"/>
  </protectedRanges>
  <mergeCells count="41">
    <mergeCell ref="A1:AA1"/>
    <mergeCell ref="A2:AA2"/>
    <mergeCell ref="A3:AA3"/>
    <mergeCell ref="A4:AA4"/>
    <mergeCell ref="A6:A9"/>
    <mergeCell ref="B6:B9"/>
    <mergeCell ref="C6:C9"/>
    <mergeCell ref="D6:AA6"/>
    <mergeCell ref="F8:F9"/>
    <mergeCell ref="N8:N9"/>
    <mergeCell ref="A5:AA5"/>
    <mergeCell ref="G8:G9"/>
    <mergeCell ref="J8:J9"/>
    <mergeCell ref="R8:R9"/>
    <mergeCell ref="Z8:Z9"/>
    <mergeCell ref="AA8:AA9"/>
    <mergeCell ref="K8:K9"/>
    <mergeCell ref="O8:O9"/>
    <mergeCell ref="AB6:AE7"/>
    <mergeCell ref="D7:G7"/>
    <mergeCell ref="H7:K7"/>
    <mergeCell ref="L7:O7"/>
    <mergeCell ref="P7:S7"/>
    <mergeCell ref="T7:W7"/>
    <mergeCell ref="X7:AA7"/>
    <mergeCell ref="A50:AA50"/>
    <mergeCell ref="AE8:AE9"/>
    <mergeCell ref="A25:AA25"/>
    <mergeCell ref="D26:AA26"/>
    <mergeCell ref="D30:AA30"/>
    <mergeCell ref="A32:AA32"/>
    <mergeCell ref="A34:AA34"/>
    <mergeCell ref="S8:S9"/>
    <mergeCell ref="V8:V9"/>
    <mergeCell ref="W8:W9"/>
    <mergeCell ref="A49:AA49"/>
    <mergeCell ref="A35:AA35"/>
    <mergeCell ref="A47:AA47"/>
    <mergeCell ref="AB47:AD47"/>
    <mergeCell ref="A48:AA48"/>
    <mergeCell ref="AD8:AD9"/>
  </mergeCells>
  <phoneticPr fontId="0" type="noConversion"/>
  <pageMargins left="0.23622047244094491" right="0.23622047244094491" top="0.74803149606299213" bottom="0.74803149606299213" header="0.31496062992125984" footer="0.31496062992125984"/>
  <pageSetup paperSize="9" scale="60" orientation="portrait" r:id="rId1"/>
  <headerFooter alignWithMargins="0">
    <oddHeader>&amp;R&amp;"Arial,Normál"&amp;12 1. számú melléklet a  .......... alapképzési szak tantervéhez</oddHeader>
    <oddFooter>&amp;R&amp;Z&amp;F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19"/>
  <sheetViews>
    <sheetView zoomScale="90" zoomScaleNormal="90" zoomScaleSheetLayoutView="75" workbookViewId="0">
      <selection sqref="A1:AA1"/>
    </sheetView>
  </sheetViews>
  <sheetFormatPr defaultColWidth="10.6640625" defaultRowHeight="15.75" x14ac:dyDescent="0.25"/>
  <cols>
    <col min="1" max="1" width="17.1640625" style="222" customWidth="1"/>
    <col min="2" max="2" width="7.1640625" style="158" customWidth="1"/>
    <col min="3" max="3" width="60.33203125" style="158" customWidth="1"/>
    <col min="4" max="19" width="5.83203125" style="158" customWidth="1"/>
    <col min="20" max="27" width="5.83203125" style="158" hidden="1" customWidth="1"/>
    <col min="28" max="30" width="6.83203125" style="158" customWidth="1"/>
    <col min="31" max="31" width="6.1640625" style="158" customWidth="1"/>
    <col min="32" max="43" width="1.83203125" style="158" customWidth="1"/>
    <col min="44" max="44" width="2.33203125" style="158" customWidth="1"/>
    <col min="45" max="16384" width="10.6640625" style="158"/>
  </cols>
  <sheetData>
    <row r="1" spans="1:32" ht="21.95" customHeight="1" x14ac:dyDescent="0.2">
      <c r="A1" s="316" t="s">
        <v>25</v>
      </c>
      <c r="B1" s="316"/>
      <c r="C1" s="316"/>
      <c r="D1" s="317"/>
      <c r="E1" s="317"/>
      <c r="F1" s="317"/>
      <c r="G1" s="317"/>
      <c r="H1" s="317"/>
      <c r="I1" s="317"/>
      <c r="J1" s="317"/>
      <c r="K1" s="317"/>
      <c r="L1" s="317"/>
      <c r="M1" s="317"/>
      <c r="N1" s="317"/>
      <c r="O1" s="317"/>
      <c r="P1" s="317"/>
      <c r="Q1" s="317"/>
      <c r="R1" s="317"/>
      <c r="S1" s="317"/>
      <c r="T1" s="317"/>
      <c r="U1" s="317"/>
      <c r="V1" s="317"/>
      <c r="W1" s="317"/>
      <c r="X1" s="317"/>
      <c r="Y1" s="317"/>
      <c r="Z1" s="317"/>
      <c r="AA1" s="317"/>
      <c r="AB1" s="157"/>
      <c r="AC1" s="157"/>
      <c r="AD1" s="157"/>
      <c r="AE1" s="157"/>
    </row>
    <row r="2" spans="1:32" ht="21.95" customHeight="1" x14ac:dyDescent="0.2">
      <c r="A2" s="327" t="s">
        <v>61</v>
      </c>
      <c r="B2" s="327"/>
      <c r="C2" s="327"/>
      <c r="D2" s="328"/>
      <c r="E2" s="328"/>
      <c r="F2" s="328"/>
      <c r="G2" s="328"/>
      <c r="H2" s="328"/>
      <c r="I2" s="328"/>
      <c r="J2" s="328"/>
      <c r="K2" s="328"/>
      <c r="L2" s="328"/>
      <c r="M2" s="328"/>
      <c r="N2" s="328"/>
      <c r="O2" s="328"/>
      <c r="P2" s="328"/>
      <c r="Q2" s="328"/>
      <c r="R2" s="328"/>
      <c r="S2" s="328"/>
      <c r="T2" s="328"/>
      <c r="U2" s="328"/>
      <c r="V2" s="328"/>
      <c r="W2" s="328"/>
      <c r="X2" s="328"/>
      <c r="Y2" s="328"/>
      <c r="Z2" s="328"/>
      <c r="AA2" s="328"/>
      <c r="AB2" s="42"/>
      <c r="AC2" s="42"/>
      <c r="AD2" s="42"/>
      <c r="AE2" s="42"/>
    </row>
    <row r="3" spans="1:32" ht="15.75" customHeight="1" x14ac:dyDescent="0.2">
      <c r="A3" s="339" t="s">
        <v>211</v>
      </c>
      <c r="B3" s="339"/>
      <c r="C3" s="339"/>
      <c r="D3" s="340"/>
      <c r="E3" s="340"/>
      <c r="F3" s="340"/>
      <c r="G3" s="340"/>
      <c r="H3" s="340"/>
      <c r="I3" s="340"/>
      <c r="J3" s="340"/>
      <c r="K3" s="340"/>
      <c r="L3" s="340"/>
      <c r="M3" s="340"/>
      <c r="N3" s="340"/>
      <c r="O3" s="340"/>
      <c r="P3" s="340"/>
      <c r="Q3" s="340"/>
      <c r="R3" s="340"/>
      <c r="S3" s="340"/>
      <c r="T3" s="340"/>
      <c r="U3" s="340"/>
      <c r="V3" s="340"/>
      <c r="W3" s="340"/>
      <c r="X3" s="340"/>
      <c r="Y3" s="340"/>
      <c r="Z3" s="340"/>
      <c r="AA3" s="340"/>
      <c r="AB3" s="42"/>
      <c r="AC3" s="42"/>
      <c r="AD3" s="42"/>
      <c r="AE3" s="42"/>
    </row>
    <row r="4" spans="1:32" ht="15.75" customHeight="1" x14ac:dyDescent="0.2">
      <c r="A4" s="318" t="s">
        <v>294</v>
      </c>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B4" s="42"/>
      <c r="AC4" s="42"/>
      <c r="AD4" s="42"/>
      <c r="AE4" s="42"/>
    </row>
    <row r="5" spans="1:32" ht="15.75" customHeight="1" thickBot="1" x14ac:dyDescent="0.25">
      <c r="A5" s="329" t="s">
        <v>37</v>
      </c>
      <c r="B5" s="329"/>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44"/>
      <c r="AC5" s="44"/>
      <c r="AD5" s="44"/>
      <c r="AE5" s="44"/>
    </row>
    <row r="6" spans="1:32" ht="15.75" customHeight="1" thickTop="1" thickBot="1" x14ac:dyDescent="0.25">
      <c r="A6" s="296" t="s">
        <v>16</v>
      </c>
      <c r="B6" s="299" t="s">
        <v>17</v>
      </c>
      <c r="C6" s="322" t="s">
        <v>18</v>
      </c>
      <c r="D6" s="311" t="s">
        <v>11</v>
      </c>
      <c r="E6" s="312"/>
      <c r="F6" s="312"/>
      <c r="G6" s="312"/>
      <c r="H6" s="312"/>
      <c r="I6" s="312"/>
      <c r="J6" s="312"/>
      <c r="K6" s="312"/>
      <c r="L6" s="312"/>
      <c r="M6" s="312"/>
      <c r="N6" s="312"/>
      <c r="O6" s="312"/>
      <c r="P6" s="312"/>
      <c r="Q6" s="312"/>
      <c r="R6" s="312"/>
      <c r="S6" s="312"/>
      <c r="T6" s="312"/>
      <c r="U6" s="312"/>
      <c r="V6" s="312"/>
      <c r="W6" s="312"/>
      <c r="X6" s="312"/>
      <c r="Y6" s="312"/>
      <c r="Z6" s="312"/>
      <c r="AA6" s="312"/>
      <c r="AB6" s="333" t="s">
        <v>38</v>
      </c>
      <c r="AC6" s="334"/>
      <c r="AD6" s="334"/>
      <c r="AE6" s="335"/>
    </row>
    <row r="7" spans="1:32" ht="15.75" customHeight="1" x14ac:dyDescent="0.2">
      <c r="A7" s="297"/>
      <c r="B7" s="300"/>
      <c r="C7" s="323"/>
      <c r="D7" s="306" t="s">
        <v>1</v>
      </c>
      <c r="E7" s="307"/>
      <c r="F7" s="307"/>
      <c r="G7" s="308"/>
      <c r="H7" s="309" t="s">
        <v>2</v>
      </c>
      <c r="I7" s="307"/>
      <c r="J7" s="307"/>
      <c r="K7" s="310"/>
      <c r="L7" s="306" t="s">
        <v>3</v>
      </c>
      <c r="M7" s="307"/>
      <c r="N7" s="307"/>
      <c r="O7" s="308"/>
      <c r="P7" s="309" t="s">
        <v>4</v>
      </c>
      <c r="Q7" s="307"/>
      <c r="R7" s="307"/>
      <c r="S7" s="308"/>
      <c r="T7" s="306" t="s">
        <v>5</v>
      </c>
      <c r="U7" s="307"/>
      <c r="V7" s="307"/>
      <c r="W7" s="308"/>
      <c r="X7" s="309" t="s">
        <v>6</v>
      </c>
      <c r="Y7" s="307"/>
      <c r="Z7" s="307"/>
      <c r="AA7" s="310"/>
      <c r="AB7" s="336"/>
      <c r="AC7" s="337"/>
      <c r="AD7" s="337"/>
      <c r="AE7" s="338"/>
    </row>
    <row r="8" spans="1:32" ht="15.75" customHeight="1" x14ac:dyDescent="0.2">
      <c r="A8" s="297"/>
      <c r="B8" s="300"/>
      <c r="C8" s="323"/>
      <c r="D8" s="84" t="s">
        <v>12</v>
      </c>
      <c r="E8" s="84" t="s">
        <v>13</v>
      </c>
      <c r="F8" s="302" t="s">
        <v>10</v>
      </c>
      <c r="G8" s="304" t="s">
        <v>15</v>
      </c>
      <c r="H8" s="84" t="s">
        <v>12</v>
      </c>
      <c r="I8" s="84" t="s">
        <v>13</v>
      </c>
      <c r="J8" s="302" t="s">
        <v>10</v>
      </c>
      <c r="K8" s="304" t="s">
        <v>15</v>
      </c>
      <c r="L8" s="84" t="s">
        <v>12</v>
      </c>
      <c r="M8" s="84" t="s">
        <v>13</v>
      </c>
      <c r="N8" s="302" t="s">
        <v>10</v>
      </c>
      <c r="O8" s="304" t="s">
        <v>15</v>
      </c>
      <c r="P8" s="84" t="s">
        <v>12</v>
      </c>
      <c r="Q8" s="84" t="s">
        <v>13</v>
      </c>
      <c r="R8" s="302" t="s">
        <v>10</v>
      </c>
      <c r="S8" s="304" t="s">
        <v>15</v>
      </c>
      <c r="T8" s="84" t="s">
        <v>12</v>
      </c>
      <c r="U8" s="84" t="s">
        <v>13</v>
      </c>
      <c r="V8" s="302" t="s">
        <v>10</v>
      </c>
      <c r="W8" s="304" t="s">
        <v>15</v>
      </c>
      <c r="X8" s="84" t="s">
        <v>12</v>
      </c>
      <c r="Y8" s="84" t="s">
        <v>13</v>
      </c>
      <c r="Z8" s="302" t="s">
        <v>10</v>
      </c>
      <c r="AA8" s="325" t="s">
        <v>15</v>
      </c>
      <c r="AB8" s="103" t="s">
        <v>12</v>
      </c>
      <c r="AC8" s="84" t="s">
        <v>13</v>
      </c>
      <c r="AD8" s="302" t="s">
        <v>10</v>
      </c>
      <c r="AE8" s="304" t="s">
        <v>15</v>
      </c>
      <c r="AF8" s="158" t="e">
        <f>IF(#REF!*#REF!=0,"",#REF!*#REF!)</f>
        <v>#REF!</v>
      </c>
    </row>
    <row r="9" spans="1:32" ht="80.099999999999994" customHeight="1" thickBot="1" x14ac:dyDescent="0.25">
      <c r="A9" s="298"/>
      <c r="B9" s="301"/>
      <c r="C9" s="324"/>
      <c r="D9" s="6" t="s">
        <v>34</v>
      </c>
      <c r="E9" s="6" t="s">
        <v>34</v>
      </c>
      <c r="F9" s="303"/>
      <c r="G9" s="305"/>
      <c r="H9" s="6" t="s">
        <v>34</v>
      </c>
      <c r="I9" s="6" t="s">
        <v>34</v>
      </c>
      <c r="J9" s="303"/>
      <c r="K9" s="305"/>
      <c r="L9" s="6" t="s">
        <v>34</v>
      </c>
      <c r="M9" s="6" t="s">
        <v>34</v>
      </c>
      <c r="N9" s="303"/>
      <c r="O9" s="305"/>
      <c r="P9" s="6" t="s">
        <v>34</v>
      </c>
      <c r="Q9" s="6" t="s">
        <v>34</v>
      </c>
      <c r="R9" s="303"/>
      <c r="S9" s="305"/>
      <c r="T9" s="6" t="s">
        <v>34</v>
      </c>
      <c r="U9" s="6" t="s">
        <v>34</v>
      </c>
      <c r="V9" s="303"/>
      <c r="W9" s="305"/>
      <c r="X9" s="6" t="s">
        <v>34</v>
      </c>
      <c r="Y9" s="6" t="s">
        <v>34</v>
      </c>
      <c r="Z9" s="303"/>
      <c r="AA9" s="326"/>
      <c r="AB9" s="104" t="s">
        <v>34</v>
      </c>
      <c r="AC9" s="6" t="s">
        <v>34</v>
      </c>
      <c r="AD9" s="303"/>
      <c r="AE9" s="305"/>
    </row>
    <row r="10" spans="1:32" s="159" customFormat="1" ht="15.75" customHeight="1" thickBot="1" x14ac:dyDescent="0.35">
      <c r="A10" s="75"/>
      <c r="B10" s="76"/>
      <c r="C10" s="77" t="s">
        <v>27</v>
      </c>
      <c r="D10" s="78">
        <f>SUM(szakon_kozos!D62)</f>
        <v>50</v>
      </c>
      <c r="E10" s="41">
        <f>SUM(szakon_kozos!E62)</f>
        <v>6</v>
      </c>
      <c r="F10" s="41">
        <f>SUM(szakon_kozos!F62)</f>
        <v>18</v>
      </c>
      <c r="G10" s="79">
        <f>SUM(szakon_kozos!G62)</f>
        <v>0</v>
      </c>
      <c r="H10" s="78">
        <f>SUM(szakon_kozos!H62)</f>
        <v>73</v>
      </c>
      <c r="I10" s="41">
        <f>SUM(szakon_kozos!I62)</f>
        <v>17</v>
      </c>
      <c r="J10" s="41">
        <f>SUM(szakon_kozos!J62)</f>
        <v>22</v>
      </c>
      <c r="K10" s="79">
        <f>SUM(szakon_kozos!K62)</f>
        <v>0</v>
      </c>
      <c r="L10" s="78">
        <f>SUM(szakon_kozos!L62)</f>
        <v>55</v>
      </c>
      <c r="M10" s="41">
        <f>SUM(szakon_kozos!M62)</f>
        <v>36</v>
      </c>
      <c r="N10" s="41">
        <f>SUM(szakon_kozos!N62)</f>
        <v>23</v>
      </c>
      <c r="O10" s="79">
        <f>SUM(szakon_kozos!O62)</f>
        <v>0</v>
      </c>
      <c r="P10" s="78">
        <f>SUM(szakon_kozos!P62)</f>
        <v>64</v>
      </c>
      <c r="Q10" s="41">
        <f>SUM(szakon_kozos!Q62)</f>
        <v>48</v>
      </c>
      <c r="R10" s="41">
        <f>SUM(szakon_kozos!R62)</f>
        <v>28</v>
      </c>
      <c r="S10" s="79">
        <f>SUM(szakon_kozos!S62)</f>
        <v>0</v>
      </c>
      <c r="T10" s="78">
        <f>SUM(szakon_kozos!T62)</f>
        <v>0</v>
      </c>
      <c r="U10" s="41">
        <f>SUM(szakon_kozos!U62)</f>
        <v>0</v>
      </c>
      <c r="V10" s="41">
        <f>SUM(szakon_kozos!V62)</f>
        <v>0</v>
      </c>
      <c r="W10" s="79">
        <f>SUM(szakon_kozos!W62)</f>
        <v>0</v>
      </c>
      <c r="X10" s="78">
        <f>SUM(szakon_kozos!X62)</f>
        <v>0</v>
      </c>
      <c r="Y10" s="41">
        <f>SUM(szakon_kozos!Y62)</f>
        <v>0</v>
      </c>
      <c r="Z10" s="41">
        <f>SUM(szakon_kozos!Z62)</f>
        <v>0</v>
      </c>
      <c r="AA10" s="101">
        <f>SUM(szakon_kozos!AA62)</f>
        <v>0</v>
      </c>
      <c r="AB10" s="80">
        <f>SUM(szakon_kozos!AB62)</f>
        <v>242</v>
      </c>
      <c r="AC10" s="81">
        <f>SUM(szakon_kozos!AC62)</f>
        <v>107</v>
      </c>
      <c r="AD10" s="81">
        <f>SUM(szakon_kozos!AD62)</f>
        <v>97</v>
      </c>
      <c r="AE10" s="100">
        <f>SUM(szakon_kozos!AE62)</f>
        <v>0</v>
      </c>
    </row>
    <row r="11" spans="1:32" s="159" customFormat="1" ht="15.75" customHeight="1" x14ac:dyDescent="0.3">
      <c r="A11" s="56" t="s">
        <v>3</v>
      </c>
      <c r="B11" s="7"/>
      <c r="C11" s="151" t="s">
        <v>19</v>
      </c>
      <c r="D11" s="57"/>
      <c r="E11" s="58"/>
      <c r="F11" s="58"/>
      <c r="G11" s="59"/>
      <c r="H11" s="58"/>
      <c r="I11" s="58"/>
      <c r="J11" s="58"/>
      <c r="K11" s="59"/>
      <c r="L11" s="58"/>
      <c r="M11" s="58"/>
      <c r="N11" s="58"/>
      <c r="O11" s="59"/>
      <c r="P11" s="58"/>
      <c r="Q11" s="58"/>
      <c r="R11" s="58"/>
      <c r="S11" s="59"/>
      <c r="T11" s="59"/>
      <c r="U11" s="59"/>
      <c r="V11" s="59"/>
      <c r="W11" s="59"/>
      <c r="X11" s="58"/>
      <c r="Y11" s="58"/>
      <c r="Z11" s="58"/>
      <c r="AA11" s="59"/>
      <c r="AB11" s="105"/>
      <c r="AC11" s="69"/>
      <c r="AD11" s="69"/>
      <c r="AE11" s="70"/>
    </row>
    <row r="12" spans="1:32" ht="15.75" customHeight="1" x14ac:dyDescent="0.3">
      <c r="A12" s="195" t="s">
        <v>212</v>
      </c>
      <c r="B12" s="147" t="s">
        <v>171</v>
      </c>
      <c r="C12" s="210" t="s">
        <v>197</v>
      </c>
      <c r="D12" s="169">
        <v>4</v>
      </c>
      <c r="E12" s="170"/>
      <c r="F12" s="211">
        <v>2</v>
      </c>
      <c r="G12" s="163" t="s">
        <v>205</v>
      </c>
      <c r="H12" s="169"/>
      <c r="I12" s="170"/>
      <c r="J12" s="211"/>
      <c r="K12" s="163"/>
      <c r="L12" s="169"/>
      <c r="M12" s="170"/>
      <c r="N12" s="211"/>
      <c r="O12" s="163"/>
      <c r="P12" s="169"/>
      <c r="Q12" s="170"/>
      <c r="R12" s="211"/>
      <c r="S12" s="163" t="s">
        <v>209</v>
      </c>
      <c r="T12" s="169"/>
      <c r="U12" s="170"/>
      <c r="V12" s="211"/>
      <c r="W12" s="166"/>
      <c r="X12" s="169"/>
      <c r="Y12" s="170"/>
      <c r="Z12" s="211"/>
      <c r="AA12" s="168"/>
      <c r="AB12" s="106">
        <f>IF(D12+H12+L12+P12+T12+X12=0,"",D12+H12+L12+P12+T12+X12)</f>
        <v>4</v>
      </c>
      <c r="AC12" s="10" t="str">
        <f>IF(E12+I12+M12+Q12+U12+Y12=0,"",E12+I12+M12+Q12+U12+Y12)</f>
        <v/>
      </c>
      <c r="AD12" s="10">
        <f>IF(F12+J12+N12+R12+V12+Z12=0,"",F12+J12+N12+R12+V12+Z12)</f>
        <v>2</v>
      </c>
      <c r="AE12" s="11" t="s">
        <v>47</v>
      </c>
    </row>
    <row r="13" spans="1:32" ht="15.75" customHeight="1" x14ac:dyDescent="0.3">
      <c r="A13" s="195" t="s">
        <v>213</v>
      </c>
      <c r="B13" s="147" t="s">
        <v>171</v>
      </c>
      <c r="C13" s="210" t="s">
        <v>198</v>
      </c>
      <c r="D13" s="169">
        <v>6</v>
      </c>
      <c r="E13" s="170"/>
      <c r="F13" s="211">
        <v>3</v>
      </c>
      <c r="G13" s="163" t="s">
        <v>205</v>
      </c>
      <c r="H13" s="169"/>
      <c r="I13" s="170"/>
      <c r="J13" s="211"/>
      <c r="K13" s="163"/>
      <c r="L13" s="169"/>
      <c r="M13" s="170"/>
      <c r="N13" s="211"/>
      <c r="O13" s="163"/>
      <c r="P13" s="169"/>
      <c r="Q13" s="170"/>
      <c r="R13" s="211"/>
      <c r="S13" s="163"/>
      <c r="T13" s="169"/>
      <c r="U13" s="170"/>
      <c r="V13" s="211"/>
      <c r="W13" s="166"/>
      <c r="X13" s="169"/>
      <c r="Y13" s="170"/>
      <c r="Z13" s="211"/>
      <c r="AA13" s="168"/>
      <c r="AB13" s="106">
        <f t="shared" ref="AB13:AD22" si="0">IF(D13+H13+L13+P13+T13+X13=0,"",D13+H13+L13+P13+T13+X13)</f>
        <v>6</v>
      </c>
      <c r="AC13" s="10" t="str">
        <f t="shared" si="0"/>
        <v/>
      </c>
      <c r="AD13" s="10">
        <f t="shared" si="0"/>
        <v>3</v>
      </c>
      <c r="AE13" s="11" t="s">
        <v>47</v>
      </c>
    </row>
    <row r="14" spans="1:32" ht="15.75" customHeight="1" x14ac:dyDescent="0.3">
      <c r="A14" s="195" t="s">
        <v>214</v>
      </c>
      <c r="B14" s="147" t="s">
        <v>171</v>
      </c>
      <c r="C14" s="210" t="s">
        <v>199</v>
      </c>
      <c r="D14" s="169"/>
      <c r="E14" s="170"/>
      <c r="F14" s="211"/>
      <c r="G14" s="163"/>
      <c r="H14" s="169">
        <v>2</v>
      </c>
      <c r="I14" s="170">
        <v>8</v>
      </c>
      <c r="J14" s="211">
        <v>2</v>
      </c>
      <c r="K14" s="163" t="s">
        <v>205</v>
      </c>
      <c r="L14" s="169"/>
      <c r="M14" s="170"/>
      <c r="N14" s="211"/>
      <c r="O14" s="163"/>
      <c r="P14" s="169"/>
      <c r="Q14" s="170"/>
      <c r="R14" s="211"/>
      <c r="S14" s="163"/>
      <c r="T14" s="169"/>
      <c r="U14" s="170"/>
      <c r="V14" s="211"/>
      <c r="W14" s="166"/>
      <c r="X14" s="169"/>
      <c r="Y14" s="170"/>
      <c r="Z14" s="211"/>
      <c r="AA14" s="168"/>
      <c r="AB14" s="106">
        <f t="shared" si="0"/>
        <v>2</v>
      </c>
      <c r="AC14" s="10">
        <f t="shared" si="0"/>
        <v>8</v>
      </c>
      <c r="AD14" s="10">
        <f t="shared" si="0"/>
        <v>2</v>
      </c>
      <c r="AE14" s="11" t="s">
        <v>47</v>
      </c>
    </row>
    <row r="15" spans="1:32" ht="15.75" customHeight="1" x14ac:dyDescent="0.3">
      <c r="A15" s="195" t="s">
        <v>215</v>
      </c>
      <c r="B15" s="147" t="s">
        <v>171</v>
      </c>
      <c r="C15" s="210" t="s">
        <v>200</v>
      </c>
      <c r="D15" s="169"/>
      <c r="E15" s="170"/>
      <c r="F15" s="211"/>
      <c r="G15" s="163"/>
      <c r="H15" s="169"/>
      <c r="I15" s="170"/>
      <c r="J15" s="211"/>
      <c r="K15" s="163"/>
      <c r="L15" s="169">
        <v>2</v>
      </c>
      <c r="M15" s="170">
        <v>8</v>
      </c>
      <c r="N15" s="211">
        <v>3</v>
      </c>
      <c r="O15" s="163" t="s">
        <v>0</v>
      </c>
      <c r="P15" s="169"/>
      <c r="Q15" s="170"/>
      <c r="R15" s="211"/>
      <c r="S15" s="163"/>
      <c r="T15" s="169"/>
      <c r="U15" s="170"/>
      <c r="V15" s="211"/>
      <c r="W15" s="166"/>
      <c r="X15" s="169"/>
      <c r="Y15" s="170"/>
      <c r="Z15" s="211"/>
      <c r="AA15" s="168"/>
      <c r="AB15" s="106">
        <f t="shared" si="0"/>
        <v>2</v>
      </c>
      <c r="AC15" s="10">
        <f t="shared" si="0"/>
        <v>8</v>
      </c>
      <c r="AD15" s="10">
        <f t="shared" si="0"/>
        <v>3</v>
      </c>
      <c r="AE15" s="11" t="s">
        <v>47</v>
      </c>
    </row>
    <row r="16" spans="1:32" ht="15.75" customHeight="1" x14ac:dyDescent="0.3">
      <c r="A16" s="195" t="s">
        <v>216</v>
      </c>
      <c r="B16" s="152" t="s">
        <v>171</v>
      </c>
      <c r="C16" s="210" t="s">
        <v>201</v>
      </c>
      <c r="D16" s="169"/>
      <c r="E16" s="170"/>
      <c r="F16" s="211"/>
      <c r="G16" s="163"/>
      <c r="H16" s="169">
        <v>3</v>
      </c>
      <c r="I16" s="170">
        <v>7</v>
      </c>
      <c r="J16" s="211">
        <v>3</v>
      </c>
      <c r="K16" s="163" t="s">
        <v>205</v>
      </c>
      <c r="L16" s="169"/>
      <c r="M16" s="170"/>
      <c r="N16" s="211"/>
      <c r="O16" s="163"/>
      <c r="P16" s="169"/>
      <c r="Q16" s="170"/>
      <c r="R16" s="211"/>
      <c r="S16" s="163"/>
      <c r="T16" s="169"/>
      <c r="U16" s="170"/>
      <c r="V16" s="211"/>
      <c r="W16" s="166"/>
      <c r="X16" s="169"/>
      <c r="Y16" s="170"/>
      <c r="Z16" s="211"/>
      <c r="AA16" s="168"/>
      <c r="AB16" s="106">
        <f t="shared" si="0"/>
        <v>3</v>
      </c>
      <c r="AC16" s="10">
        <f t="shared" si="0"/>
        <v>7</v>
      </c>
      <c r="AD16" s="10">
        <f t="shared" si="0"/>
        <v>3</v>
      </c>
      <c r="AE16" s="11" t="s">
        <v>47</v>
      </c>
    </row>
    <row r="17" spans="1:31" ht="15.75" customHeight="1" x14ac:dyDescent="0.3">
      <c r="A17" s="195" t="s">
        <v>217</v>
      </c>
      <c r="B17" s="147" t="s">
        <v>171</v>
      </c>
      <c r="C17" s="210" t="s">
        <v>202</v>
      </c>
      <c r="D17" s="169"/>
      <c r="E17" s="170"/>
      <c r="F17" s="211"/>
      <c r="G17" s="163"/>
      <c r="H17" s="169"/>
      <c r="I17" s="170"/>
      <c r="J17" s="211"/>
      <c r="K17" s="163"/>
      <c r="L17" s="169">
        <v>4</v>
      </c>
      <c r="M17" s="170">
        <v>6</v>
      </c>
      <c r="N17" s="211">
        <v>2</v>
      </c>
      <c r="O17" s="163" t="s">
        <v>0</v>
      </c>
      <c r="P17" s="169"/>
      <c r="Q17" s="170"/>
      <c r="R17" s="211"/>
      <c r="S17" s="163"/>
      <c r="T17" s="169"/>
      <c r="U17" s="170"/>
      <c r="V17" s="211"/>
      <c r="W17" s="166"/>
      <c r="X17" s="169"/>
      <c r="Y17" s="170"/>
      <c r="Z17" s="211"/>
      <c r="AA17" s="168"/>
      <c r="AB17" s="106">
        <f t="shared" si="0"/>
        <v>4</v>
      </c>
      <c r="AC17" s="10">
        <f t="shared" si="0"/>
        <v>6</v>
      </c>
      <c r="AD17" s="10">
        <f t="shared" si="0"/>
        <v>2</v>
      </c>
      <c r="AE17" s="11" t="s">
        <v>47</v>
      </c>
    </row>
    <row r="18" spans="1:31" ht="15.75" customHeight="1" x14ac:dyDescent="0.3">
      <c r="A18" s="195" t="s">
        <v>218</v>
      </c>
      <c r="B18" s="147" t="s">
        <v>171</v>
      </c>
      <c r="C18" s="210" t="s">
        <v>203</v>
      </c>
      <c r="D18" s="169"/>
      <c r="E18" s="170"/>
      <c r="F18" s="211"/>
      <c r="G18" s="163"/>
      <c r="H18" s="169"/>
      <c r="I18" s="170"/>
      <c r="J18" s="211"/>
      <c r="K18" s="163"/>
      <c r="L18" s="169"/>
      <c r="M18" s="170"/>
      <c r="N18" s="211"/>
      <c r="O18" s="163"/>
      <c r="P18" s="169">
        <v>4</v>
      </c>
      <c r="Q18" s="170">
        <v>8</v>
      </c>
      <c r="R18" s="211">
        <v>2</v>
      </c>
      <c r="S18" s="163" t="s">
        <v>208</v>
      </c>
      <c r="T18" s="169"/>
      <c r="U18" s="170"/>
      <c r="V18" s="211"/>
      <c r="W18" s="166"/>
      <c r="X18" s="169"/>
      <c r="Y18" s="170"/>
      <c r="Z18" s="211"/>
      <c r="AA18" s="168"/>
      <c r="AB18" s="106">
        <f t="shared" si="0"/>
        <v>4</v>
      </c>
      <c r="AC18" s="10">
        <f t="shared" si="0"/>
        <v>8</v>
      </c>
      <c r="AD18" s="10">
        <f t="shared" si="0"/>
        <v>2</v>
      </c>
      <c r="AE18" s="11" t="s">
        <v>47</v>
      </c>
    </row>
    <row r="19" spans="1:31" ht="15.75" customHeight="1" x14ac:dyDescent="0.3">
      <c r="A19" s="195" t="s">
        <v>219</v>
      </c>
      <c r="B19" s="147" t="s">
        <v>171</v>
      </c>
      <c r="C19" s="210" t="s">
        <v>204</v>
      </c>
      <c r="D19" s="169"/>
      <c r="E19" s="170"/>
      <c r="F19" s="211"/>
      <c r="G19" s="163"/>
      <c r="H19" s="169"/>
      <c r="I19" s="170"/>
      <c r="J19" s="211"/>
      <c r="K19" s="163"/>
      <c r="L19" s="169"/>
      <c r="M19" s="170"/>
      <c r="N19" s="211"/>
      <c r="O19" s="163"/>
      <c r="P19" s="169">
        <v>8</v>
      </c>
      <c r="Q19" s="170">
        <v>2</v>
      </c>
      <c r="R19" s="211">
        <v>1</v>
      </c>
      <c r="S19" s="163" t="s">
        <v>0</v>
      </c>
      <c r="T19" s="169"/>
      <c r="U19" s="170"/>
      <c r="V19" s="211"/>
      <c r="W19" s="166"/>
      <c r="X19" s="169"/>
      <c r="Y19" s="170"/>
      <c r="Z19" s="211"/>
      <c r="AA19" s="168"/>
      <c r="AB19" s="106">
        <f t="shared" si="0"/>
        <v>8</v>
      </c>
      <c r="AC19" s="10">
        <f t="shared" si="0"/>
        <v>2</v>
      </c>
      <c r="AD19" s="10">
        <f t="shared" si="0"/>
        <v>1</v>
      </c>
      <c r="AE19" s="11" t="s">
        <v>47</v>
      </c>
    </row>
    <row r="20" spans="1:31" ht="15.75" customHeight="1" x14ac:dyDescent="0.3">
      <c r="A20" s="195" t="s">
        <v>221</v>
      </c>
      <c r="B20" s="147" t="s">
        <v>171</v>
      </c>
      <c r="C20" s="210" t="s">
        <v>222</v>
      </c>
      <c r="D20" s="169">
        <v>6</v>
      </c>
      <c r="E20" s="170"/>
      <c r="F20" s="211">
        <v>2</v>
      </c>
      <c r="G20" s="163" t="s">
        <v>205</v>
      </c>
      <c r="H20" s="169"/>
      <c r="I20" s="170"/>
      <c r="J20" s="211"/>
      <c r="K20" s="163"/>
      <c r="L20" s="169"/>
      <c r="M20" s="170"/>
      <c r="N20" s="211"/>
      <c r="O20" s="163"/>
      <c r="P20" s="169"/>
      <c r="Q20" s="170"/>
      <c r="R20" s="211"/>
      <c r="S20" s="226"/>
      <c r="T20" s="173"/>
      <c r="U20" s="170"/>
      <c r="V20" s="211"/>
      <c r="W20" s="166"/>
      <c r="X20" s="169"/>
      <c r="Y20" s="170"/>
      <c r="Z20" s="211"/>
      <c r="AA20" s="168"/>
      <c r="AB20" s="106">
        <f>IF(D20+H20+L20+P20+T20+X20=0,"",D20+H20+L20+P20+T20+X20)</f>
        <v>6</v>
      </c>
      <c r="AC20" s="10" t="str">
        <f>IF(E20+I20+M20+Q20+U20+Y20=0,"",E20+I20+M20+Q20+U20+Y20)</f>
        <v/>
      </c>
      <c r="AD20" s="10">
        <f>IF(F20+J20+N20+R20+V20+Z20=0,"",F20+J20+N20+R20+V20+Z20)</f>
        <v>2</v>
      </c>
      <c r="AE20" s="11" t="s">
        <v>47</v>
      </c>
    </row>
    <row r="21" spans="1:31" ht="15.75" customHeight="1" x14ac:dyDescent="0.3">
      <c r="A21" s="195" t="s">
        <v>220</v>
      </c>
      <c r="B21" s="154" t="s">
        <v>171</v>
      </c>
      <c r="C21" s="227" t="s">
        <v>268</v>
      </c>
      <c r="D21" s="169">
        <v>6</v>
      </c>
      <c r="E21" s="170"/>
      <c r="F21" s="211">
        <v>3</v>
      </c>
      <c r="G21" s="163" t="s">
        <v>205</v>
      </c>
      <c r="H21" s="169"/>
      <c r="I21" s="170"/>
      <c r="J21" s="211"/>
      <c r="K21" s="163"/>
      <c r="L21" s="169"/>
      <c r="M21" s="170"/>
      <c r="N21" s="211"/>
      <c r="O21" s="163"/>
      <c r="P21" s="169"/>
      <c r="Q21" s="170"/>
      <c r="R21" s="211"/>
      <c r="S21" s="226" t="s">
        <v>209</v>
      </c>
      <c r="T21" s="173"/>
      <c r="U21" s="170"/>
      <c r="V21" s="211"/>
      <c r="W21" s="166"/>
      <c r="X21" s="169"/>
      <c r="Y21" s="170"/>
      <c r="Z21" s="211"/>
      <c r="AA21" s="168"/>
      <c r="AB21" s="106">
        <f t="shared" si="0"/>
        <v>6</v>
      </c>
      <c r="AC21" s="10" t="str">
        <f t="shared" si="0"/>
        <v/>
      </c>
      <c r="AD21" s="10">
        <f t="shared" si="0"/>
        <v>3</v>
      </c>
      <c r="AE21" s="11" t="s">
        <v>47</v>
      </c>
    </row>
    <row r="22" spans="1:31" ht="15.75" customHeight="1" x14ac:dyDescent="0.3">
      <c r="A22" s="217"/>
      <c r="B22" s="224"/>
      <c r="D22" s="169"/>
      <c r="E22" s="170"/>
      <c r="F22" s="211"/>
      <c r="G22" s="163"/>
      <c r="H22" s="169"/>
      <c r="I22" s="170"/>
      <c r="J22" s="211"/>
      <c r="K22" s="163"/>
      <c r="L22" s="169"/>
      <c r="M22" s="170"/>
      <c r="N22" s="211"/>
      <c r="O22" s="163"/>
      <c r="P22" s="169"/>
      <c r="Q22" s="170"/>
      <c r="R22" s="211"/>
      <c r="S22" s="163"/>
      <c r="T22" s="169"/>
      <c r="U22" s="170"/>
      <c r="V22" s="211"/>
      <c r="W22" s="166"/>
      <c r="X22" s="169"/>
      <c r="Y22" s="170"/>
      <c r="Z22" s="211"/>
      <c r="AA22" s="168"/>
      <c r="AB22" s="106" t="str">
        <f t="shared" si="0"/>
        <v/>
      </c>
      <c r="AC22" s="10" t="str">
        <f t="shared" si="0"/>
        <v/>
      </c>
      <c r="AD22" s="10" t="str">
        <f t="shared" si="0"/>
        <v/>
      </c>
      <c r="AE22" s="11" t="s">
        <v>47</v>
      </c>
    </row>
    <row r="23" spans="1:31" s="159" customFormat="1" ht="15.75" customHeight="1" thickBot="1" x14ac:dyDescent="0.35">
      <c r="A23" s="13"/>
      <c r="B23" s="130"/>
      <c r="C23" s="131" t="s">
        <v>21</v>
      </c>
      <c r="D23" s="17">
        <f>SUM(D12:D22)</f>
        <v>22</v>
      </c>
      <c r="E23" s="17">
        <f>SUM(E12:E22)</f>
        <v>0</v>
      </c>
      <c r="F23" s="17">
        <f>SUM(F12:F22)</f>
        <v>10</v>
      </c>
      <c r="G23" s="22" t="s">
        <v>47</v>
      </c>
      <c r="H23" s="23">
        <f>SUM(H12:H22)</f>
        <v>5</v>
      </c>
      <c r="I23" s="17">
        <f>SUM(I12:I22)</f>
        <v>15</v>
      </c>
      <c r="J23" s="17">
        <f>SUM(J12:J22)</f>
        <v>5</v>
      </c>
      <c r="K23" s="22" t="s">
        <v>47</v>
      </c>
      <c r="L23" s="21">
        <f>SUM(L12:L22)</f>
        <v>6</v>
      </c>
      <c r="M23" s="17">
        <f>SUM(M12:M22)</f>
        <v>14</v>
      </c>
      <c r="N23" s="17">
        <f>SUM(N12:N22)</f>
        <v>5</v>
      </c>
      <c r="O23" s="22" t="s">
        <v>47</v>
      </c>
      <c r="P23" s="23">
        <f>SUM(P12:P22)</f>
        <v>12</v>
      </c>
      <c r="Q23" s="17">
        <f>SUM(Q12:Q22)</f>
        <v>10</v>
      </c>
      <c r="R23" s="17">
        <f>SUM(R12:R22)</f>
        <v>3</v>
      </c>
      <c r="S23" s="22" t="s">
        <v>47</v>
      </c>
      <c r="T23" s="23">
        <f>SUM(T12:T22)</f>
        <v>0</v>
      </c>
      <c r="U23" s="17">
        <f>SUM(U12:U22)</f>
        <v>0</v>
      </c>
      <c r="V23" s="17">
        <f>SUM(V12:V22)</f>
        <v>0</v>
      </c>
      <c r="W23" s="22" t="s">
        <v>47</v>
      </c>
      <c r="X23" s="21">
        <f>SUM(X12:X22)</f>
        <v>0</v>
      </c>
      <c r="Y23" s="17">
        <f>SUM(Y12:Y22)</f>
        <v>0</v>
      </c>
      <c r="Z23" s="17">
        <f>SUM(Z12:Z22)</f>
        <v>0</v>
      </c>
      <c r="AA23" s="24" t="s">
        <v>47</v>
      </c>
      <c r="AB23" s="23">
        <f>SUM(AB12:AB22)</f>
        <v>45</v>
      </c>
      <c r="AC23" s="17">
        <f>SUM(AC12:AC22)</f>
        <v>39</v>
      </c>
      <c r="AD23" s="17">
        <f>SUM(AD12:AD22)</f>
        <v>23</v>
      </c>
      <c r="AE23" s="22" t="s">
        <v>47</v>
      </c>
    </row>
    <row r="24" spans="1:31" s="159" customFormat="1" ht="15.75" customHeight="1" thickBot="1" x14ac:dyDescent="0.35">
      <c r="A24" s="73"/>
      <c r="B24" s="74"/>
      <c r="C24" s="51" t="s">
        <v>33</v>
      </c>
      <c r="D24" s="78">
        <f>D10+D23</f>
        <v>72</v>
      </c>
      <c r="E24" s="41">
        <f>E10+E23</f>
        <v>6</v>
      </c>
      <c r="F24" s="41">
        <f>F10+F23</f>
        <v>28</v>
      </c>
      <c r="G24" s="82" t="s">
        <v>47</v>
      </c>
      <c r="H24" s="78">
        <f>H10+H23</f>
        <v>78</v>
      </c>
      <c r="I24" s="41">
        <f>I10+I23</f>
        <v>32</v>
      </c>
      <c r="J24" s="41">
        <f>J10+J23</f>
        <v>27</v>
      </c>
      <c r="K24" s="82" t="s">
        <v>47</v>
      </c>
      <c r="L24" s="78">
        <f>L10+L23</f>
        <v>61</v>
      </c>
      <c r="M24" s="41">
        <f>M10+M23</f>
        <v>50</v>
      </c>
      <c r="N24" s="41">
        <f>N10+N23</f>
        <v>28</v>
      </c>
      <c r="O24" s="82" t="s">
        <v>47</v>
      </c>
      <c r="P24" s="78">
        <f>P10+P23</f>
        <v>76</v>
      </c>
      <c r="Q24" s="41">
        <f>Q10+Q23</f>
        <v>58</v>
      </c>
      <c r="R24" s="41">
        <f>R10+R23</f>
        <v>31</v>
      </c>
      <c r="S24" s="82" t="s">
        <v>47</v>
      </c>
      <c r="T24" s="78">
        <f>T10+T23</f>
        <v>0</v>
      </c>
      <c r="U24" s="41">
        <f>U10+U23</f>
        <v>0</v>
      </c>
      <c r="V24" s="41">
        <f>V10+V23</f>
        <v>0</v>
      </c>
      <c r="W24" s="82" t="s">
        <v>47</v>
      </c>
      <c r="X24" s="78">
        <f>X10+X23</f>
        <v>0</v>
      </c>
      <c r="Y24" s="41">
        <f>Y10+Y23</f>
        <v>0</v>
      </c>
      <c r="Z24" s="41">
        <f>Z10+Z23</f>
        <v>0</v>
      </c>
      <c r="AA24" s="102" t="s">
        <v>47</v>
      </c>
      <c r="AB24" s="107">
        <f>AB10+AB23</f>
        <v>287</v>
      </c>
      <c r="AC24" s="41">
        <f>AC10+AC23</f>
        <v>146</v>
      </c>
      <c r="AD24" s="41">
        <f>AD10+AD23</f>
        <v>120</v>
      </c>
      <c r="AE24" s="83">
        <f>AE47+AE10</f>
        <v>8</v>
      </c>
    </row>
    <row r="25" spans="1:31" s="159" customFormat="1" ht="9.9499999999999993" customHeight="1" thickBot="1" x14ac:dyDescent="0.35">
      <c r="A25" s="276"/>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105"/>
      <c r="AC25" s="69"/>
      <c r="AD25" s="69"/>
      <c r="AE25" s="121"/>
    </row>
    <row r="26" spans="1:31" ht="15.75" customHeight="1" x14ac:dyDescent="0.3">
      <c r="A26" s="25" t="s">
        <v>58</v>
      </c>
      <c r="B26" s="26"/>
      <c r="C26" s="27" t="s">
        <v>7</v>
      </c>
      <c r="D26" s="331"/>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214"/>
      <c r="AC26" s="215"/>
      <c r="AD26" s="215"/>
      <c r="AE26" s="216"/>
    </row>
    <row r="27" spans="1:31" ht="15.75" customHeight="1" thickBot="1" x14ac:dyDescent="0.35">
      <c r="A27" s="217"/>
      <c r="B27" s="181"/>
      <c r="C27" s="225"/>
      <c r="D27" s="169"/>
      <c r="E27" s="170"/>
      <c r="F27" s="19" t="s">
        <v>47</v>
      </c>
      <c r="G27" s="171"/>
      <c r="H27" s="169"/>
      <c r="I27" s="170"/>
      <c r="J27" s="19" t="s">
        <v>47</v>
      </c>
      <c r="K27" s="171"/>
      <c r="L27" s="169"/>
      <c r="M27" s="170"/>
      <c r="N27" s="19" t="s">
        <v>47</v>
      </c>
      <c r="O27" s="171"/>
      <c r="P27" s="169"/>
      <c r="Q27" s="170"/>
      <c r="R27" s="19" t="s">
        <v>47</v>
      </c>
      <c r="S27" s="171"/>
      <c r="T27" s="169"/>
      <c r="U27" s="170"/>
      <c r="V27" s="19" t="s">
        <v>47</v>
      </c>
      <c r="W27" s="171"/>
      <c r="X27" s="169"/>
      <c r="Y27" s="170"/>
      <c r="Z27" s="19" t="s">
        <v>47</v>
      </c>
      <c r="AA27" s="172"/>
      <c r="AB27" s="106" t="str">
        <f t="shared" ref="AB27:AC29" si="1">IF(D27+H27+L27+P27+T27+X27=0,"",D27+H27+L27+P27+T27+X27)</f>
        <v/>
      </c>
      <c r="AC27" s="10" t="str">
        <f t="shared" si="1"/>
        <v/>
      </c>
      <c r="AD27" s="19" t="s">
        <v>47</v>
      </c>
      <c r="AE27" s="11" t="s">
        <v>47</v>
      </c>
    </row>
    <row r="28" spans="1:31" ht="15.75" customHeight="1" thickBot="1" x14ac:dyDescent="0.35">
      <c r="A28" s="29"/>
      <c r="B28" s="30"/>
      <c r="C28" s="149" t="s">
        <v>30</v>
      </c>
      <c r="D28" s="31">
        <f>SUM(D27:D27)</f>
        <v>0</v>
      </c>
      <c r="E28" s="32">
        <f>SUM(E27:E27)</f>
        <v>0</v>
      </c>
      <c r="F28" s="33" t="s">
        <v>47</v>
      </c>
      <c r="G28" s="34" t="s">
        <v>47</v>
      </c>
      <c r="H28" s="35">
        <f>SUM(H27:H27)</f>
        <v>0</v>
      </c>
      <c r="I28" s="32">
        <f>SUM(I27:I27)</f>
        <v>0</v>
      </c>
      <c r="J28" s="33" t="s">
        <v>47</v>
      </c>
      <c r="K28" s="34" t="s">
        <v>47</v>
      </c>
      <c r="L28" s="31">
        <f>SUM(L27:L27)</f>
        <v>0</v>
      </c>
      <c r="M28" s="32">
        <f>SUM(M27:M27)</f>
        <v>0</v>
      </c>
      <c r="N28" s="33" t="s">
        <v>47</v>
      </c>
      <c r="O28" s="34" t="s">
        <v>47</v>
      </c>
      <c r="P28" s="35">
        <f>SUM(P27:P27)</f>
        <v>0</v>
      </c>
      <c r="Q28" s="32">
        <f>SUM(Q27:Q27)</f>
        <v>0</v>
      </c>
      <c r="R28" s="33" t="s">
        <v>47</v>
      </c>
      <c r="S28" s="34" t="s">
        <v>47</v>
      </c>
      <c r="T28" s="31">
        <f>SUM(T27:T27)</f>
        <v>0</v>
      </c>
      <c r="U28" s="32">
        <f>SUM(U27:U27)</f>
        <v>0</v>
      </c>
      <c r="V28" s="33" t="s">
        <v>47</v>
      </c>
      <c r="W28" s="34" t="s">
        <v>47</v>
      </c>
      <c r="X28" s="31">
        <f>SUM(X27:X27)</f>
        <v>0</v>
      </c>
      <c r="Y28" s="32">
        <f>SUM(Y27:Y27)</f>
        <v>0</v>
      </c>
      <c r="Z28" s="33" t="s">
        <v>47</v>
      </c>
      <c r="AA28" s="36" t="s">
        <v>47</v>
      </c>
      <c r="AB28" s="88" t="str">
        <f t="shared" si="1"/>
        <v/>
      </c>
      <c r="AC28" s="72" t="str">
        <f t="shared" si="1"/>
        <v/>
      </c>
      <c r="AD28" s="33" t="s">
        <v>47</v>
      </c>
      <c r="AE28" s="92" t="s">
        <v>47</v>
      </c>
    </row>
    <row r="29" spans="1:31" ht="15.75" customHeight="1" thickBot="1" x14ac:dyDescent="0.35">
      <c r="A29" s="4"/>
      <c r="B29" s="28"/>
      <c r="C29" s="61" t="s">
        <v>24</v>
      </c>
      <c r="D29" s="62">
        <f>D24+D28</f>
        <v>72</v>
      </c>
      <c r="E29" s="63">
        <f>E24+E28</f>
        <v>6</v>
      </c>
      <c r="F29" s="64" t="s">
        <v>47</v>
      </c>
      <c r="G29" s="65" t="s">
        <v>47</v>
      </c>
      <c r="H29" s="66">
        <f>H24+H28</f>
        <v>78</v>
      </c>
      <c r="I29" s="63">
        <f>I24+I28</f>
        <v>32</v>
      </c>
      <c r="J29" s="64" t="s">
        <v>47</v>
      </c>
      <c r="K29" s="65" t="s">
        <v>47</v>
      </c>
      <c r="L29" s="62">
        <f>L24+L28</f>
        <v>61</v>
      </c>
      <c r="M29" s="63">
        <f>M24+M28</f>
        <v>50</v>
      </c>
      <c r="N29" s="64" t="s">
        <v>47</v>
      </c>
      <c r="O29" s="65" t="s">
        <v>47</v>
      </c>
      <c r="P29" s="66">
        <f>P24+P28</f>
        <v>76</v>
      </c>
      <c r="Q29" s="63">
        <f>Q24+Q28</f>
        <v>58</v>
      </c>
      <c r="R29" s="64" t="s">
        <v>47</v>
      </c>
      <c r="S29" s="65" t="s">
        <v>47</v>
      </c>
      <c r="T29" s="62">
        <f>T24+T28</f>
        <v>0</v>
      </c>
      <c r="U29" s="63">
        <f>U24+U28</f>
        <v>0</v>
      </c>
      <c r="V29" s="64" t="s">
        <v>47</v>
      </c>
      <c r="W29" s="65" t="s">
        <v>47</v>
      </c>
      <c r="X29" s="62">
        <f>X24+X28</f>
        <v>0</v>
      </c>
      <c r="Y29" s="63">
        <f>Y24+Y28</f>
        <v>0</v>
      </c>
      <c r="Z29" s="64" t="s">
        <v>47</v>
      </c>
      <c r="AA29" s="67" t="s">
        <v>47</v>
      </c>
      <c r="AB29" s="109">
        <f t="shared" si="1"/>
        <v>287</v>
      </c>
      <c r="AC29" s="86">
        <f t="shared" si="1"/>
        <v>146</v>
      </c>
      <c r="AD29" s="64" t="s">
        <v>47</v>
      </c>
      <c r="AE29" s="91" t="s">
        <v>47</v>
      </c>
    </row>
    <row r="30" spans="1:31" ht="15.75" customHeight="1" thickTop="1" x14ac:dyDescent="0.3">
      <c r="A30" s="37" t="s">
        <v>59</v>
      </c>
      <c r="B30" s="38"/>
      <c r="C30" s="60" t="s">
        <v>8</v>
      </c>
      <c r="D30" s="331"/>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183"/>
      <c r="AC30" s="184"/>
      <c r="AD30" s="184"/>
      <c r="AE30" s="185"/>
    </row>
    <row r="31" spans="1:31" s="191" customFormat="1" ht="15.75" customHeight="1" thickBot="1" x14ac:dyDescent="0.35">
      <c r="A31" s="217"/>
      <c r="B31" s="19"/>
      <c r="C31" s="196"/>
      <c r="D31" s="170"/>
      <c r="E31" s="170"/>
      <c r="F31" s="170"/>
      <c r="G31" s="193"/>
      <c r="H31" s="170"/>
      <c r="I31" s="170"/>
      <c r="J31" s="170"/>
      <c r="K31" s="193"/>
      <c r="L31" s="170"/>
      <c r="M31" s="170"/>
      <c r="N31" s="170"/>
      <c r="O31" s="193"/>
      <c r="P31" s="170"/>
      <c r="Q31" s="170"/>
      <c r="R31" s="170"/>
      <c r="S31" s="193"/>
      <c r="T31" s="170"/>
      <c r="U31" s="170"/>
      <c r="V31" s="170"/>
      <c r="W31" s="193"/>
      <c r="X31" s="170"/>
      <c r="Y31" s="170"/>
      <c r="Z31" s="170"/>
      <c r="AA31" s="193"/>
      <c r="AB31" s="106" t="str">
        <f>IF(D31+H31+L31+P31+T31+X31=0,"",D31+H31+L31+P31+T31+X31)</f>
        <v/>
      </c>
      <c r="AC31" s="10" t="str">
        <f>IF(E31+I31+M31+Q31+U31+Y31=0,"",E31+I31+M31+Q31+U31+Y31)</f>
        <v/>
      </c>
      <c r="AD31" s="10" t="str">
        <f>IF(F31+J31+N31+R31+V31+Z31=0,"",F31+J31+N31+R31+V31+Z31)</f>
        <v/>
      </c>
      <c r="AE31" s="11" t="s">
        <v>47</v>
      </c>
    </row>
    <row r="32" spans="1:31" s="191" customFormat="1" ht="9.9499999999999993" customHeight="1" thickTop="1" thickBot="1" x14ac:dyDescent="0.25">
      <c r="A32" s="287"/>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9"/>
      <c r="AB32" s="112"/>
      <c r="AC32" s="113"/>
      <c r="AD32" s="113"/>
      <c r="AE32" s="114"/>
    </row>
    <row r="33" spans="1:31" s="191" customFormat="1" ht="15.75" customHeight="1" thickTop="1" x14ac:dyDescent="0.3">
      <c r="A33" s="219"/>
      <c r="B33" s="5" t="s">
        <v>0</v>
      </c>
      <c r="C33" s="1" t="s">
        <v>31</v>
      </c>
      <c r="D33" s="201"/>
      <c r="E33" s="201"/>
      <c r="F33" s="202"/>
      <c r="G33" s="203"/>
      <c r="H33" s="202"/>
      <c r="I33" s="201"/>
      <c r="J33" s="202"/>
      <c r="K33" s="202"/>
      <c r="L33" s="202"/>
      <c r="M33" s="201"/>
      <c r="N33" s="202"/>
      <c r="O33" s="202"/>
      <c r="P33" s="202"/>
      <c r="Q33" s="201"/>
      <c r="R33" s="202"/>
      <c r="S33" s="202"/>
      <c r="T33" s="202"/>
      <c r="U33" s="201"/>
      <c r="V33" s="202"/>
      <c r="W33" s="202"/>
      <c r="X33" s="202"/>
      <c r="Y33" s="201"/>
      <c r="Z33" s="202"/>
      <c r="AA33" s="203"/>
      <c r="AB33" s="127"/>
      <c r="AC33" s="128"/>
      <c r="AD33" s="128"/>
      <c r="AE33" s="129"/>
    </row>
    <row r="34" spans="1:31" s="191" customFormat="1" ht="9.9499999999999993" customHeight="1" x14ac:dyDescent="0.2">
      <c r="A34" s="290"/>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2"/>
      <c r="AB34" s="98"/>
      <c r="AC34" s="97"/>
      <c r="AD34" s="97"/>
      <c r="AE34" s="117"/>
    </row>
    <row r="35" spans="1:31" s="191" customFormat="1" ht="15.75" customHeight="1" x14ac:dyDescent="0.2">
      <c r="A35" s="285" t="s">
        <v>55</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98"/>
      <c r="AC35" s="97"/>
      <c r="AD35" s="97"/>
      <c r="AE35" s="117"/>
    </row>
    <row r="36" spans="1:31" s="191" customFormat="1" ht="15.75" customHeight="1" x14ac:dyDescent="0.3">
      <c r="A36" s="3"/>
      <c r="B36" s="19"/>
      <c r="C36" s="2" t="s">
        <v>39</v>
      </c>
      <c r="D36" s="94"/>
      <c r="E36" s="95"/>
      <c r="F36" s="10"/>
      <c r="G36" s="68">
        <f>COUNTIF(G12:G27,"A")</f>
        <v>0</v>
      </c>
      <c r="H36" s="94"/>
      <c r="I36" s="95"/>
      <c r="J36" s="10"/>
      <c r="K36" s="68">
        <f>COUNTIF(K12:K27,"A")</f>
        <v>0</v>
      </c>
      <c r="L36" s="94"/>
      <c r="M36" s="95"/>
      <c r="N36" s="10"/>
      <c r="O36" s="68">
        <f>COUNTIF(O12:O27,"A")</f>
        <v>0</v>
      </c>
      <c r="P36" s="94"/>
      <c r="Q36" s="95"/>
      <c r="R36" s="10"/>
      <c r="S36" s="68">
        <f>COUNTIF(S12:S27,"A")</f>
        <v>0</v>
      </c>
      <c r="T36" s="94"/>
      <c r="U36" s="95"/>
      <c r="V36" s="10"/>
      <c r="W36" s="68">
        <f>COUNTIF(W12:W27,"A")</f>
        <v>0</v>
      </c>
      <c r="X36" s="94"/>
      <c r="Y36" s="95"/>
      <c r="Z36" s="10"/>
      <c r="AA36" s="94">
        <f>COUNTIF(AA12:AA27,"A")</f>
        <v>0</v>
      </c>
      <c r="AB36" s="98"/>
      <c r="AC36" s="97"/>
      <c r="AD36" s="43"/>
      <c r="AE36" s="39">
        <f t="shared" ref="AE36:AE46" si="2">SUM(D36:AA36)</f>
        <v>0</v>
      </c>
    </row>
    <row r="37" spans="1:31" s="191" customFormat="1" ht="15.75" customHeight="1" x14ac:dyDescent="0.3">
      <c r="A37" s="3"/>
      <c r="B37" s="19"/>
      <c r="C37" s="2" t="s">
        <v>40</v>
      </c>
      <c r="D37" s="94"/>
      <c r="E37" s="95"/>
      <c r="F37" s="10"/>
      <c r="G37" s="68">
        <f>COUNTIF(G12:G27,"B")</f>
        <v>4</v>
      </c>
      <c r="H37" s="94"/>
      <c r="I37" s="95"/>
      <c r="J37" s="10"/>
      <c r="K37" s="68">
        <f>COUNTIF(K12:K27,"B")</f>
        <v>2</v>
      </c>
      <c r="L37" s="94"/>
      <c r="M37" s="95"/>
      <c r="N37" s="10"/>
      <c r="O37" s="68">
        <f>COUNTIF(O12:O27,"B")</f>
        <v>0</v>
      </c>
      <c r="P37" s="94"/>
      <c r="Q37" s="95"/>
      <c r="R37" s="10"/>
      <c r="S37" s="68">
        <f>COUNTIF(S12:S27,"B")</f>
        <v>0</v>
      </c>
      <c r="T37" s="94"/>
      <c r="U37" s="95"/>
      <c r="V37" s="10"/>
      <c r="W37" s="68">
        <f>COUNTIF(W12:W27,"B")</f>
        <v>0</v>
      </c>
      <c r="X37" s="94"/>
      <c r="Y37" s="95"/>
      <c r="Z37" s="10"/>
      <c r="AA37" s="94">
        <f>COUNTIF(AA12:AA27,"B")</f>
        <v>0</v>
      </c>
      <c r="AB37" s="98"/>
      <c r="AC37" s="97"/>
      <c r="AD37" s="43"/>
      <c r="AE37" s="39">
        <f t="shared" si="2"/>
        <v>6</v>
      </c>
    </row>
    <row r="38" spans="1:31" s="191" customFormat="1" ht="15.75" customHeight="1" x14ac:dyDescent="0.3">
      <c r="A38" s="3"/>
      <c r="B38" s="19"/>
      <c r="C38" s="2" t="s">
        <v>41</v>
      </c>
      <c r="D38" s="94"/>
      <c r="E38" s="95"/>
      <c r="F38" s="10"/>
      <c r="G38" s="68">
        <f>COUNTIF(G12:G27,"F")</f>
        <v>0</v>
      </c>
      <c r="H38" s="94"/>
      <c r="I38" s="95"/>
      <c r="J38" s="10"/>
      <c r="K38" s="68">
        <f>COUNTIF(K12:K27,"F")</f>
        <v>0</v>
      </c>
      <c r="L38" s="94"/>
      <c r="M38" s="95"/>
      <c r="N38" s="10"/>
      <c r="O38" s="68">
        <f>COUNTIF(O12:O27,"F")</f>
        <v>0</v>
      </c>
      <c r="P38" s="94"/>
      <c r="Q38" s="95"/>
      <c r="R38" s="10"/>
      <c r="S38" s="68">
        <f>COUNTIF(S12:S27,"F")</f>
        <v>0</v>
      </c>
      <c r="T38" s="94"/>
      <c r="U38" s="95"/>
      <c r="V38" s="10"/>
      <c r="W38" s="68">
        <f>COUNTIF(W12:W27,"F")</f>
        <v>0</v>
      </c>
      <c r="X38" s="94"/>
      <c r="Y38" s="95"/>
      <c r="Z38" s="10"/>
      <c r="AA38" s="94">
        <f>COUNTIF(AA12:AA27,"F")</f>
        <v>0</v>
      </c>
      <c r="AB38" s="98"/>
      <c r="AC38" s="97"/>
      <c r="AD38" s="43"/>
      <c r="AE38" s="39">
        <f t="shared" si="2"/>
        <v>0</v>
      </c>
    </row>
    <row r="39" spans="1:31" s="191" customFormat="1" ht="15.75" customHeight="1" x14ac:dyDescent="0.3">
      <c r="A39" s="3"/>
      <c r="B39" s="19"/>
      <c r="C39" s="2" t="s">
        <v>42</v>
      </c>
      <c r="D39" s="94"/>
      <c r="E39" s="95"/>
      <c r="F39" s="10"/>
      <c r="G39" s="68">
        <f>COUNTIF(G12:G27,"F(Z)")</f>
        <v>0</v>
      </c>
      <c r="H39" s="94"/>
      <c r="I39" s="95"/>
      <c r="J39" s="10"/>
      <c r="K39" s="68">
        <f>COUNTIF(K12:K27,"F(Z)")</f>
        <v>0</v>
      </c>
      <c r="L39" s="94"/>
      <c r="M39" s="95"/>
      <c r="N39" s="10"/>
      <c r="O39" s="68">
        <f>COUNTIF(O12:O27,"F(Z)")</f>
        <v>0</v>
      </c>
      <c r="P39" s="94"/>
      <c r="Q39" s="95"/>
      <c r="R39" s="10"/>
      <c r="S39" s="68">
        <f>COUNTIF(S12:S27,"F(Z)")</f>
        <v>0</v>
      </c>
      <c r="T39" s="94"/>
      <c r="U39" s="95"/>
      <c r="V39" s="10"/>
      <c r="W39" s="68">
        <f>COUNTIF(W12:W27,"F(Z)")</f>
        <v>0</v>
      </c>
      <c r="X39" s="94"/>
      <c r="Y39" s="95"/>
      <c r="Z39" s="10"/>
      <c r="AA39" s="94">
        <f>COUNTIF(AA12:AA27,"F(Z)")</f>
        <v>0</v>
      </c>
      <c r="AB39" s="98"/>
      <c r="AC39" s="97"/>
      <c r="AD39" s="43"/>
      <c r="AE39" s="39">
        <f t="shared" si="2"/>
        <v>0</v>
      </c>
    </row>
    <row r="40" spans="1:31" s="191" customFormat="1" ht="15.75" customHeight="1" x14ac:dyDescent="0.3">
      <c r="A40" s="3"/>
      <c r="B40" s="19"/>
      <c r="C40" s="2" t="s">
        <v>23</v>
      </c>
      <c r="D40" s="94"/>
      <c r="E40" s="95"/>
      <c r="F40" s="10"/>
      <c r="G40" s="68">
        <f>COUNTIF(G12:G27,"G")</f>
        <v>0</v>
      </c>
      <c r="H40" s="94"/>
      <c r="I40" s="95"/>
      <c r="J40" s="10"/>
      <c r="K40" s="68">
        <f>COUNTIF(K12:K27,"G")</f>
        <v>0</v>
      </c>
      <c r="L40" s="94"/>
      <c r="M40" s="95"/>
      <c r="N40" s="10"/>
      <c r="O40" s="68">
        <f>COUNTIF(O12:O27,"G")</f>
        <v>0</v>
      </c>
      <c r="P40" s="94"/>
      <c r="Q40" s="95"/>
      <c r="R40" s="10"/>
      <c r="S40" s="68">
        <f>COUNTIF(S12:S27,"G")</f>
        <v>0</v>
      </c>
      <c r="T40" s="94"/>
      <c r="U40" s="95"/>
      <c r="V40" s="10"/>
      <c r="W40" s="68">
        <f>COUNTIF(W12:W27,"G")</f>
        <v>0</v>
      </c>
      <c r="X40" s="94"/>
      <c r="Y40" s="95"/>
      <c r="Z40" s="10"/>
      <c r="AA40" s="94">
        <f>COUNTIF(AA12:AA27,"G")</f>
        <v>0</v>
      </c>
      <c r="AB40" s="98"/>
      <c r="AC40" s="97"/>
      <c r="AD40" s="43"/>
      <c r="AE40" s="39">
        <f t="shared" si="2"/>
        <v>0</v>
      </c>
    </row>
    <row r="41" spans="1:31" s="191" customFormat="1" ht="15.75" customHeight="1" x14ac:dyDescent="0.3">
      <c r="A41" s="3"/>
      <c r="B41" s="19"/>
      <c r="C41" s="2" t="s">
        <v>43</v>
      </c>
      <c r="D41" s="94"/>
      <c r="E41" s="95"/>
      <c r="F41" s="10"/>
      <c r="G41" s="68">
        <f>COUNTIF(G12:G27,"G(Z)")</f>
        <v>0</v>
      </c>
      <c r="H41" s="94"/>
      <c r="I41" s="95"/>
      <c r="J41" s="10"/>
      <c r="K41" s="68">
        <f>COUNTIF(K12:K27,"G(Z)")</f>
        <v>0</v>
      </c>
      <c r="L41" s="94"/>
      <c r="M41" s="95"/>
      <c r="N41" s="10"/>
      <c r="O41" s="68">
        <f>COUNTIF(O12:O27,"G(Z)")</f>
        <v>0</v>
      </c>
      <c r="P41" s="94"/>
      <c r="Q41" s="95"/>
      <c r="R41" s="10"/>
      <c r="S41" s="68">
        <f>COUNTIF(S12:S27,"G(Z)")</f>
        <v>0</v>
      </c>
      <c r="T41" s="94"/>
      <c r="U41" s="95"/>
      <c r="V41" s="10"/>
      <c r="W41" s="68">
        <f>COUNTIF(W12:W27,"G(Z)")</f>
        <v>0</v>
      </c>
      <c r="X41" s="94"/>
      <c r="Y41" s="95"/>
      <c r="Z41" s="10"/>
      <c r="AA41" s="94">
        <f>COUNTIF(AA12:AA27,"G(Z)")</f>
        <v>0</v>
      </c>
      <c r="AB41" s="98"/>
      <c r="AC41" s="97"/>
      <c r="AD41" s="43"/>
      <c r="AE41" s="39">
        <f t="shared" si="2"/>
        <v>0</v>
      </c>
    </row>
    <row r="42" spans="1:31" s="191" customFormat="1" ht="15.75" customHeight="1" x14ac:dyDescent="0.3">
      <c r="A42" s="3"/>
      <c r="B42" s="19"/>
      <c r="C42" s="2" t="s">
        <v>32</v>
      </c>
      <c r="D42" s="94"/>
      <c r="E42" s="95"/>
      <c r="F42" s="10"/>
      <c r="G42" s="68">
        <f>COUNTIF(G12:G27,"V")</f>
        <v>0</v>
      </c>
      <c r="H42" s="94"/>
      <c r="I42" s="95"/>
      <c r="J42" s="10"/>
      <c r="K42" s="68">
        <f>COUNTIF(K12:K27,"V")</f>
        <v>0</v>
      </c>
      <c r="L42" s="94"/>
      <c r="M42" s="95"/>
      <c r="N42" s="10"/>
      <c r="O42" s="68">
        <f>COUNTIF(O12:O27,"V")</f>
        <v>0</v>
      </c>
      <c r="P42" s="94"/>
      <c r="Q42" s="95"/>
      <c r="R42" s="10"/>
      <c r="S42" s="68">
        <f>COUNTIF(S12:S27,"V")</f>
        <v>0</v>
      </c>
      <c r="T42" s="94"/>
      <c r="U42" s="95"/>
      <c r="V42" s="10"/>
      <c r="W42" s="68">
        <f>COUNTIF(W12:W27,"V")</f>
        <v>0</v>
      </c>
      <c r="X42" s="94"/>
      <c r="Y42" s="95"/>
      <c r="Z42" s="10"/>
      <c r="AA42" s="94">
        <f>COUNTIF(AA12:AA27,"V")</f>
        <v>0</v>
      </c>
      <c r="AB42" s="98"/>
      <c r="AC42" s="97"/>
      <c r="AD42" s="43"/>
      <c r="AE42" s="39">
        <f t="shared" si="2"/>
        <v>0</v>
      </c>
    </row>
    <row r="43" spans="1:31" s="191" customFormat="1" ht="15.75" customHeight="1" x14ac:dyDescent="0.3">
      <c r="A43" s="3"/>
      <c r="B43" s="19"/>
      <c r="C43" s="2" t="s">
        <v>44</v>
      </c>
      <c r="D43" s="94"/>
      <c r="E43" s="95"/>
      <c r="F43" s="10"/>
      <c r="G43" s="68">
        <f>COUNTIF(G12:G27,"V(Z)")</f>
        <v>0</v>
      </c>
      <c r="H43" s="94"/>
      <c r="I43" s="95"/>
      <c r="J43" s="10"/>
      <c r="K43" s="68">
        <f>COUNTIF(K12:K27,"V(Z)")</f>
        <v>0</v>
      </c>
      <c r="L43" s="94"/>
      <c r="M43" s="95"/>
      <c r="N43" s="10"/>
      <c r="O43" s="68">
        <f>COUNTIF(O12:O27,"V(Z)")</f>
        <v>0</v>
      </c>
      <c r="P43" s="94"/>
      <c r="Q43" s="95"/>
      <c r="R43" s="10"/>
      <c r="S43" s="68">
        <f>COUNTIF(S12:S27,"V(Z)")</f>
        <v>0</v>
      </c>
      <c r="T43" s="94"/>
      <c r="U43" s="95"/>
      <c r="V43" s="10"/>
      <c r="W43" s="68">
        <f>COUNTIF(W12:W27,"V(Z)")</f>
        <v>0</v>
      </c>
      <c r="X43" s="94"/>
      <c r="Y43" s="95"/>
      <c r="Z43" s="10"/>
      <c r="AA43" s="94">
        <f>COUNTIF(AA12:AA27,"V(Z)")</f>
        <v>0</v>
      </c>
      <c r="AB43" s="98"/>
      <c r="AC43" s="97"/>
      <c r="AD43" s="43"/>
      <c r="AE43" s="39">
        <f t="shared" si="2"/>
        <v>0</v>
      </c>
    </row>
    <row r="44" spans="1:31" s="191" customFormat="1" ht="15.75" customHeight="1" x14ac:dyDescent="0.3">
      <c r="A44" s="3"/>
      <c r="B44" s="19"/>
      <c r="C44" s="2" t="s">
        <v>45</v>
      </c>
      <c r="D44" s="94"/>
      <c r="E44" s="95"/>
      <c r="F44" s="10"/>
      <c r="G44" s="68">
        <f>COUNTIF(G12:G27,"AV")</f>
        <v>0</v>
      </c>
      <c r="H44" s="94"/>
      <c r="I44" s="95"/>
      <c r="J44" s="10"/>
      <c r="K44" s="68">
        <f>COUNTIF(K12:K27,"AV")</f>
        <v>0</v>
      </c>
      <c r="L44" s="94"/>
      <c r="M44" s="95"/>
      <c r="N44" s="10"/>
      <c r="O44" s="68">
        <f>COUNTIF(O12:O27,"AV")</f>
        <v>0</v>
      </c>
      <c r="P44" s="94"/>
      <c r="Q44" s="95"/>
      <c r="R44" s="10"/>
      <c r="S44" s="68">
        <f>COUNTIF(S12:S27,"AV")</f>
        <v>0</v>
      </c>
      <c r="T44" s="94"/>
      <c r="U44" s="95"/>
      <c r="V44" s="10"/>
      <c r="W44" s="68">
        <f>COUNTIF(W12:W27,"AV")</f>
        <v>0</v>
      </c>
      <c r="X44" s="94"/>
      <c r="Y44" s="95"/>
      <c r="Z44" s="10"/>
      <c r="AA44" s="94">
        <f>COUNTIF(AA12:AA27,"AV")</f>
        <v>0</v>
      </c>
      <c r="AB44" s="98"/>
      <c r="AC44" s="97"/>
      <c r="AD44" s="43"/>
      <c r="AE44" s="39">
        <f t="shared" si="2"/>
        <v>0</v>
      </c>
    </row>
    <row r="45" spans="1:31" s="191" customFormat="1" ht="15.75" customHeight="1" x14ac:dyDescent="0.3">
      <c r="A45" s="3"/>
      <c r="B45" s="19"/>
      <c r="C45" s="2" t="s">
        <v>53</v>
      </c>
      <c r="D45" s="94"/>
      <c r="E45" s="95"/>
      <c r="F45" s="10"/>
      <c r="G45" s="68">
        <f>COUNTIF(G12:G27,"KO")</f>
        <v>0</v>
      </c>
      <c r="H45" s="94"/>
      <c r="I45" s="95"/>
      <c r="J45" s="10"/>
      <c r="K45" s="68">
        <f>COUNTIF(K12:K27,"KO")</f>
        <v>0</v>
      </c>
      <c r="L45" s="94"/>
      <c r="M45" s="95"/>
      <c r="N45" s="10"/>
      <c r="O45" s="68">
        <f>COUNTIF(O12:O27,"KO")</f>
        <v>0</v>
      </c>
      <c r="P45" s="94"/>
      <c r="Q45" s="95"/>
      <c r="R45" s="10"/>
      <c r="S45" s="68">
        <f>COUNTIF(S12:S27,"KO")</f>
        <v>0</v>
      </c>
      <c r="T45" s="94"/>
      <c r="U45" s="95"/>
      <c r="V45" s="10"/>
      <c r="W45" s="68">
        <f>COUNTIF(W12:W27,"KO")</f>
        <v>0</v>
      </c>
      <c r="X45" s="94"/>
      <c r="Y45" s="95"/>
      <c r="Z45" s="10"/>
      <c r="AA45" s="94">
        <f>COUNTIF(AA12:AA27,"KO")</f>
        <v>0</v>
      </c>
      <c r="AB45" s="98"/>
      <c r="AC45" s="97"/>
      <c r="AD45" s="43"/>
      <c r="AE45" s="39">
        <f t="shared" si="2"/>
        <v>0</v>
      </c>
    </row>
    <row r="46" spans="1:31" s="191" customFormat="1" ht="15.75" customHeight="1" x14ac:dyDescent="0.25">
      <c r="A46" s="3"/>
      <c r="B46" s="40"/>
      <c r="C46" s="2" t="s">
        <v>46</v>
      </c>
      <c r="D46" s="96"/>
      <c r="E46" s="97"/>
      <c r="F46" s="43"/>
      <c r="G46" s="68">
        <f>COUNTIF(G12:G27,"Z")</f>
        <v>0</v>
      </c>
      <c r="H46" s="96"/>
      <c r="I46" s="97"/>
      <c r="J46" s="43"/>
      <c r="K46" s="68">
        <f>COUNTIF(K12:K27,"Z")</f>
        <v>0</v>
      </c>
      <c r="L46" s="96"/>
      <c r="M46" s="97"/>
      <c r="N46" s="43"/>
      <c r="O46" s="68">
        <f>COUNTIF(O12:O27,"Z")</f>
        <v>0</v>
      </c>
      <c r="P46" s="96"/>
      <c r="Q46" s="97"/>
      <c r="R46" s="43"/>
      <c r="S46" s="68">
        <f>COUNTIF(S12:S27,"Z")</f>
        <v>2</v>
      </c>
      <c r="T46" s="96"/>
      <c r="U46" s="97"/>
      <c r="V46" s="43"/>
      <c r="W46" s="68">
        <f>COUNTIF(W12:W27,"Z")</f>
        <v>0</v>
      </c>
      <c r="X46" s="96"/>
      <c r="Y46" s="97"/>
      <c r="Z46" s="43"/>
      <c r="AA46" s="94">
        <f>COUNTIF(AA12:AA27,"Z")</f>
        <v>0</v>
      </c>
      <c r="AB46" s="98"/>
      <c r="AC46" s="97"/>
      <c r="AD46" s="43"/>
      <c r="AE46" s="39">
        <f t="shared" si="2"/>
        <v>2</v>
      </c>
    </row>
    <row r="47" spans="1:31" s="191" customFormat="1" ht="15.75" customHeight="1" x14ac:dyDescent="0.2">
      <c r="A47" s="280" t="s">
        <v>22</v>
      </c>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2"/>
      <c r="AB47" s="341" t="s">
        <v>26</v>
      </c>
      <c r="AC47" s="342"/>
      <c r="AD47" s="343"/>
      <c r="AE47" s="99">
        <f>SUM(AE36:AE46)</f>
        <v>8</v>
      </c>
    </row>
    <row r="48" spans="1:31" s="191" customFormat="1" ht="15.75" customHeight="1" x14ac:dyDescent="0.2">
      <c r="A48" s="313"/>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5"/>
      <c r="AB48" s="48"/>
      <c r="AC48" s="42"/>
      <c r="AD48" s="42"/>
      <c r="AE48" s="45"/>
    </row>
    <row r="49" spans="1:31" s="191" customFormat="1" ht="15.75" customHeight="1" x14ac:dyDescent="0.2">
      <c r="A49" s="313"/>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5"/>
      <c r="AB49" s="48"/>
      <c r="AC49" s="42"/>
      <c r="AD49" s="42"/>
      <c r="AE49" s="46"/>
    </row>
    <row r="50" spans="1:31" s="191" customFormat="1" ht="15.75" customHeight="1" thickBot="1" x14ac:dyDescent="0.25">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5"/>
      <c r="AB50" s="49"/>
      <c r="AC50" s="44"/>
      <c r="AD50" s="44"/>
      <c r="AE50" s="47"/>
    </row>
    <row r="51" spans="1:31" s="191" customFormat="1" ht="15.75" customHeight="1" thickTop="1" x14ac:dyDescent="0.25">
      <c r="A51" s="220"/>
      <c r="B51" s="205"/>
      <c r="C51" s="205"/>
    </row>
    <row r="52" spans="1:31" s="191" customFormat="1" ht="15.75" customHeight="1" x14ac:dyDescent="0.25">
      <c r="A52" s="220"/>
      <c r="B52" s="205"/>
      <c r="C52" s="205"/>
    </row>
    <row r="53" spans="1:31" s="191" customFormat="1" ht="15.75" customHeight="1" x14ac:dyDescent="0.25">
      <c r="A53" s="220"/>
      <c r="B53" s="205"/>
      <c r="C53" s="205"/>
    </row>
    <row r="54" spans="1:31" s="191" customFormat="1" ht="15.75" customHeight="1" x14ac:dyDescent="0.25">
      <c r="A54" s="220"/>
      <c r="B54" s="205"/>
      <c r="C54" s="205"/>
    </row>
    <row r="55" spans="1:31" s="191" customFormat="1" ht="15.75" customHeight="1" x14ac:dyDescent="0.25">
      <c r="A55" s="220"/>
      <c r="B55" s="205"/>
      <c r="C55" s="205"/>
    </row>
    <row r="56" spans="1:31" s="191" customFormat="1" ht="15.75" customHeight="1" x14ac:dyDescent="0.25">
      <c r="A56" s="220"/>
      <c r="B56" s="205"/>
      <c r="C56" s="205"/>
    </row>
    <row r="57" spans="1:31" s="191" customFormat="1" ht="15.75" customHeight="1" x14ac:dyDescent="0.25">
      <c r="A57" s="220"/>
      <c r="B57" s="205"/>
      <c r="C57" s="205"/>
    </row>
    <row r="58" spans="1:31" s="191" customFormat="1" ht="15.75" customHeight="1" x14ac:dyDescent="0.25">
      <c r="A58" s="220"/>
      <c r="B58" s="205"/>
      <c r="C58" s="205"/>
    </row>
    <row r="59" spans="1:31" s="191" customFormat="1" ht="15.75" customHeight="1" x14ac:dyDescent="0.25">
      <c r="A59" s="220"/>
      <c r="B59" s="205"/>
      <c r="C59" s="205"/>
    </row>
    <row r="60" spans="1:31" s="191" customFormat="1" ht="15.75" customHeight="1" x14ac:dyDescent="0.25">
      <c r="A60" s="220"/>
      <c r="B60" s="205"/>
      <c r="C60" s="205"/>
    </row>
    <row r="61" spans="1:31" s="191" customFormat="1" ht="15.75" customHeight="1" x14ac:dyDescent="0.25">
      <c r="A61" s="220"/>
      <c r="B61" s="205"/>
      <c r="C61" s="205"/>
    </row>
    <row r="62" spans="1:31" s="191" customFormat="1" ht="15.75" customHeight="1" x14ac:dyDescent="0.25">
      <c r="A62" s="220"/>
      <c r="B62" s="205"/>
      <c r="C62" s="205"/>
    </row>
    <row r="63" spans="1:31" s="191" customFormat="1" ht="15.75" customHeight="1" x14ac:dyDescent="0.25">
      <c r="A63" s="220"/>
      <c r="B63" s="205"/>
      <c r="C63" s="205"/>
    </row>
    <row r="64" spans="1:31" s="191" customFormat="1" ht="15.75" customHeight="1" x14ac:dyDescent="0.25">
      <c r="A64" s="220"/>
      <c r="B64" s="205"/>
      <c r="C64" s="205"/>
    </row>
    <row r="65" spans="1:3" s="191" customFormat="1" ht="15.75" customHeight="1" x14ac:dyDescent="0.25">
      <c r="A65" s="220"/>
      <c r="B65" s="205"/>
      <c r="C65" s="205"/>
    </row>
    <row r="66" spans="1:3" s="191" customFormat="1" ht="15.75" customHeight="1" x14ac:dyDescent="0.25">
      <c r="A66" s="220"/>
      <c r="B66" s="205"/>
      <c r="C66" s="205"/>
    </row>
    <row r="67" spans="1:3" s="191" customFormat="1" ht="15.75" customHeight="1" x14ac:dyDescent="0.25">
      <c r="A67" s="220"/>
      <c r="B67" s="205"/>
      <c r="C67" s="205"/>
    </row>
    <row r="68" spans="1:3" s="191" customFormat="1" ht="15.75" customHeight="1" x14ac:dyDescent="0.25">
      <c r="A68" s="220"/>
      <c r="B68" s="205"/>
      <c r="C68" s="205"/>
    </row>
    <row r="69" spans="1:3" s="191" customFormat="1" ht="15.75" customHeight="1" x14ac:dyDescent="0.25">
      <c r="A69" s="220"/>
      <c r="B69" s="205"/>
      <c r="C69" s="205"/>
    </row>
    <row r="70" spans="1:3" s="191" customFormat="1" ht="15.75" customHeight="1" x14ac:dyDescent="0.25">
      <c r="A70" s="220"/>
      <c r="B70" s="205"/>
      <c r="C70" s="205"/>
    </row>
    <row r="71" spans="1:3" s="191" customFormat="1" ht="15.75" customHeight="1" x14ac:dyDescent="0.25">
      <c r="A71" s="220"/>
      <c r="B71" s="205"/>
      <c r="C71" s="205"/>
    </row>
    <row r="72" spans="1:3" s="191" customFormat="1" ht="15.75" customHeight="1" x14ac:dyDescent="0.25">
      <c r="A72" s="220"/>
      <c r="B72" s="205"/>
      <c r="C72" s="205"/>
    </row>
    <row r="73" spans="1:3" s="191" customFormat="1" ht="15.75" customHeight="1" x14ac:dyDescent="0.25">
      <c r="A73" s="220"/>
      <c r="B73" s="205"/>
      <c r="C73" s="205"/>
    </row>
    <row r="74" spans="1:3" s="191" customFormat="1" ht="15.75" customHeight="1" x14ac:dyDescent="0.25">
      <c r="A74" s="220"/>
      <c r="B74" s="205"/>
      <c r="C74" s="205"/>
    </row>
    <row r="75" spans="1:3" s="191" customFormat="1" ht="15.75" customHeight="1" x14ac:dyDescent="0.25">
      <c r="A75" s="220"/>
      <c r="B75" s="205"/>
      <c r="C75" s="205"/>
    </row>
    <row r="76" spans="1:3" s="191" customFormat="1" ht="15.75" customHeight="1" x14ac:dyDescent="0.25">
      <c r="A76" s="220"/>
      <c r="B76" s="205"/>
      <c r="C76" s="205"/>
    </row>
    <row r="77" spans="1:3" s="191" customFormat="1" ht="15.75" customHeight="1" x14ac:dyDescent="0.25">
      <c r="A77" s="220"/>
      <c r="B77" s="205"/>
      <c r="C77" s="205"/>
    </row>
    <row r="78" spans="1:3" s="191" customFormat="1" ht="15.75" customHeight="1" x14ac:dyDescent="0.25">
      <c r="A78" s="220"/>
      <c r="B78" s="205"/>
      <c r="C78" s="205"/>
    </row>
    <row r="79" spans="1:3" s="191" customFormat="1" ht="15.75" customHeight="1" x14ac:dyDescent="0.25">
      <c r="A79" s="220"/>
      <c r="B79" s="205"/>
      <c r="C79" s="205"/>
    </row>
    <row r="80" spans="1:3" s="191" customFormat="1" ht="15.75" customHeight="1" x14ac:dyDescent="0.25">
      <c r="A80" s="220"/>
      <c r="B80" s="205"/>
      <c r="C80" s="205"/>
    </row>
    <row r="81" spans="1:3" s="191" customFormat="1" ht="15.75" customHeight="1" x14ac:dyDescent="0.25">
      <c r="A81" s="220"/>
      <c r="B81" s="205"/>
      <c r="C81" s="205"/>
    </row>
    <row r="82" spans="1:3" s="191" customFormat="1" ht="15.75" customHeight="1" x14ac:dyDescent="0.25">
      <c r="A82" s="220"/>
      <c r="B82" s="205"/>
      <c r="C82" s="205"/>
    </row>
    <row r="83" spans="1:3" s="191" customFormat="1" ht="15.75" customHeight="1" x14ac:dyDescent="0.25">
      <c r="A83" s="220"/>
      <c r="B83" s="205"/>
      <c r="C83" s="205"/>
    </row>
    <row r="84" spans="1:3" s="191" customFormat="1" ht="15.75" customHeight="1" x14ac:dyDescent="0.25">
      <c r="A84" s="220"/>
      <c r="B84" s="205"/>
      <c r="C84" s="205"/>
    </row>
    <row r="85" spans="1:3" s="191" customFormat="1" ht="15.75" customHeight="1" x14ac:dyDescent="0.25">
      <c r="A85" s="220"/>
      <c r="B85" s="205"/>
      <c r="C85" s="205"/>
    </row>
    <row r="86" spans="1:3" s="191" customFormat="1" ht="15.75" customHeight="1" x14ac:dyDescent="0.25">
      <c r="A86" s="220"/>
      <c r="B86" s="205"/>
      <c r="C86" s="205"/>
    </row>
    <row r="87" spans="1:3" s="191" customFormat="1" ht="15.75" customHeight="1" x14ac:dyDescent="0.25">
      <c r="A87" s="220"/>
      <c r="B87" s="205"/>
      <c r="C87" s="205"/>
    </row>
    <row r="88" spans="1:3" s="191" customFormat="1" ht="15.75" customHeight="1" x14ac:dyDescent="0.25">
      <c r="A88" s="220"/>
      <c r="B88" s="205"/>
      <c r="C88" s="205"/>
    </row>
    <row r="89" spans="1:3" s="191" customFormat="1" ht="15.75" customHeight="1" x14ac:dyDescent="0.25">
      <c r="A89" s="220"/>
      <c r="B89" s="205"/>
      <c r="C89" s="205"/>
    </row>
    <row r="90" spans="1:3" s="191" customFormat="1" ht="15.75" customHeight="1" x14ac:dyDescent="0.25">
      <c r="A90" s="220"/>
      <c r="B90" s="205"/>
      <c r="C90" s="205"/>
    </row>
    <row r="91" spans="1:3" s="191" customFormat="1" ht="15.75" customHeight="1" x14ac:dyDescent="0.25">
      <c r="A91" s="220"/>
      <c r="B91" s="205"/>
      <c r="C91" s="205"/>
    </row>
    <row r="92" spans="1:3" s="191" customFormat="1" ht="15.75" customHeight="1" x14ac:dyDescent="0.25">
      <c r="A92" s="220"/>
      <c r="B92" s="205"/>
      <c r="C92" s="205"/>
    </row>
    <row r="93" spans="1:3" s="191" customFormat="1" ht="15.75" customHeight="1" x14ac:dyDescent="0.25">
      <c r="A93" s="220"/>
      <c r="B93" s="205"/>
      <c r="C93" s="205"/>
    </row>
    <row r="94" spans="1:3" s="191" customFormat="1" ht="15.75" customHeight="1" x14ac:dyDescent="0.25">
      <c r="A94" s="220"/>
      <c r="B94" s="205"/>
      <c r="C94" s="205"/>
    </row>
    <row r="95" spans="1:3" s="191" customFormat="1" ht="15.75" customHeight="1" x14ac:dyDescent="0.25">
      <c r="A95" s="220"/>
      <c r="B95" s="205"/>
      <c r="C95" s="205"/>
    </row>
    <row r="96" spans="1:3" s="191" customFormat="1" ht="15.75" customHeight="1" x14ac:dyDescent="0.25">
      <c r="A96" s="220"/>
      <c r="B96" s="205"/>
      <c r="C96" s="205"/>
    </row>
    <row r="97" spans="1:3" s="191" customFormat="1" ht="15.75" customHeight="1" x14ac:dyDescent="0.25">
      <c r="A97" s="220"/>
      <c r="B97" s="205"/>
      <c r="C97" s="205"/>
    </row>
    <row r="98" spans="1:3" s="191" customFormat="1" ht="15.75" customHeight="1" x14ac:dyDescent="0.25">
      <c r="A98" s="220"/>
      <c r="B98" s="205"/>
      <c r="C98" s="205"/>
    </row>
    <row r="99" spans="1:3" s="191" customFormat="1" ht="15.75" customHeight="1" x14ac:dyDescent="0.25">
      <c r="A99" s="220"/>
      <c r="B99" s="205"/>
      <c r="C99" s="205"/>
    </row>
    <row r="100" spans="1:3" s="191" customFormat="1" ht="15.75" customHeight="1" x14ac:dyDescent="0.25">
      <c r="A100" s="220"/>
      <c r="B100" s="205"/>
      <c r="C100" s="205"/>
    </row>
    <row r="101" spans="1:3" s="191" customFormat="1" ht="15.75" customHeight="1" x14ac:dyDescent="0.25">
      <c r="A101" s="220"/>
      <c r="B101" s="205"/>
      <c r="C101" s="205"/>
    </row>
    <row r="102" spans="1:3" s="191" customFormat="1" ht="15.75" customHeight="1" x14ac:dyDescent="0.25">
      <c r="A102" s="220"/>
      <c r="B102" s="205"/>
      <c r="C102" s="205"/>
    </row>
    <row r="103" spans="1:3" s="191" customFormat="1" ht="15.75" customHeight="1" x14ac:dyDescent="0.25">
      <c r="A103" s="220"/>
      <c r="B103" s="205"/>
      <c r="C103" s="205"/>
    </row>
    <row r="104" spans="1:3" s="191" customFormat="1" ht="15.75" customHeight="1" x14ac:dyDescent="0.25">
      <c r="A104" s="220"/>
      <c r="B104" s="205"/>
      <c r="C104" s="205"/>
    </row>
    <row r="105" spans="1:3" s="191" customFormat="1" ht="15.75" customHeight="1" x14ac:dyDescent="0.25">
      <c r="A105" s="220"/>
      <c r="B105" s="205"/>
      <c r="C105" s="205"/>
    </row>
    <row r="106" spans="1:3" s="191" customFormat="1" ht="15.75" customHeight="1" x14ac:dyDescent="0.25">
      <c r="A106" s="220"/>
      <c r="B106" s="205"/>
      <c r="C106" s="205"/>
    </row>
    <row r="107" spans="1:3" s="191" customFormat="1" ht="15.75" customHeight="1" x14ac:dyDescent="0.25">
      <c r="A107" s="220"/>
      <c r="B107" s="205"/>
      <c r="C107" s="205"/>
    </row>
    <row r="108" spans="1:3" s="191" customFormat="1" ht="15.75" customHeight="1" x14ac:dyDescent="0.25">
      <c r="A108" s="220"/>
      <c r="B108" s="205"/>
      <c r="C108" s="205"/>
    </row>
    <row r="109" spans="1:3" s="191" customFormat="1" ht="15.75" customHeight="1" x14ac:dyDescent="0.25">
      <c r="A109" s="220"/>
      <c r="B109" s="205"/>
      <c r="C109" s="205"/>
    </row>
    <row r="110" spans="1:3" s="191" customFormat="1" ht="15.75" customHeight="1" x14ac:dyDescent="0.25">
      <c r="A110" s="220"/>
      <c r="B110" s="205"/>
      <c r="C110" s="205"/>
    </row>
    <row r="111" spans="1:3" s="191" customFormat="1" ht="15.75" customHeight="1" x14ac:dyDescent="0.25">
      <c r="A111" s="220"/>
      <c r="B111" s="205"/>
      <c r="C111" s="205"/>
    </row>
    <row r="112" spans="1:3" s="191" customFormat="1" ht="15.75" customHeight="1" x14ac:dyDescent="0.25">
      <c r="A112" s="220"/>
      <c r="B112" s="205"/>
      <c r="C112" s="205"/>
    </row>
    <row r="113" spans="1:3" s="191" customFormat="1" ht="15.75" customHeight="1" x14ac:dyDescent="0.25">
      <c r="A113" s="220"/>
      <c r="B113" s="205"/>
      <c r="C113" s="205"/>
    </row>
    <row r="114" spans="1:3" s="191" customFormat="1" ht="15.75" customHeight="1" x14ac:dyDescent="0.25">
      <c r="A114" s="220"/>
      <c r="B114" s="206"/>
      <c r="C114" s="206"/>
    </row>
    <row r="115" spans="1:3" s="191" customFormat="1" ht="15.75" customHeight="1" x14ac:dyDescent="0.25">
      <c r="A115" s="220"/>
      <c r="B115" s="206"/>
      <c r="C115" s="206"/>
    </row>
    <row r="116" spans="1:3" s="191" customFormat="1" ht="15.75" customHeight="1" x14ac:dyDescent="0.25">
      <c r="A116" s="220"/>
      <c r="B116" s="206"/>
      <c r="C116" s="206"/>
    </row>
    <row r="117" spans="1:3" s="191" customFormat="1" ht="15.75" customHeight="1" x14ac:dyDescent="0.25">
      <c r="A117" s="220"/>
      <c r="B117" s="206"/>
      <c r="C117" s="206"/>
    </row>
    <row r="118" spans="1:3" s="191" customFormat="1" ht="15.75" customHeight="1" x14ac:dyDescent="0.25">
      <c r="A118" s="220"/>
      <c r="B118" s="206"/>
      <c r="C118" s="206"/>
    </row>
    <row r="119" spans="1:3" s="191" customFormat="1" ht="15.75" customHeight="1" x14ac:dyDescent="0.25">
      <c r="A119" s="220"/>
      <c r="B119" s="206"/>
      <c r="C119" s="206"/>
    </row>
    <row r="120" spans="1:3" s="191" customFormat="1" ht="15.75" customHeight="1" x14ac:dyDescent="0.25">
      <c r="A120" s="220"/>
      <c r="B120" s="206"/>
      <c r="C120" s="206"/>
    </row>
    <row r="121" spans="1:3" s="191" customFormat="1" ht="15.75" customHeight="1" x14ac:dyDescent="0.25">
      <c r="A121" s="220"/>
      <c r="B121" s="206"/>
      <c r="C121" s="206"/>
    </row>
    <row r="122" spans="1:3" s="191" customFormat="1" ht="15.75" customHeight="1" x14ac:dyDescent="0.25">
      <c r="A122" s="220"/>
      <c r="B122" s="206"/>
      <c r="C122" s="206"/>
    </row>
    <row r="123" spans="1:3" ht="15.75" customHeight="1" x14ac:dyDescent="0.25">
      <c r="A123" s="221"/>
      <c r="B123" s="208"/>
      <c r="C123" s="208"/>
    </row>
    <row r="124" spans="1:3" ht="15.75" customHeight="1" x14ac:dyDescent="0.25">
      <c r="A124" s="221"/>
      <c r="B124" s="208"/>
      <c r="C124" s="208"/>
    </row>
    <row r="125" spans="1:3" ht="15.75" customHeight="1" x14ac:dyDescent="0.25">
      <c r="A125" s="221"/>
      <c r="B125" s="208"/>
      <c r="C125" s="208"/>
    </row>
    <row r="126" spans="1:3" ht="15.75" customHeight="1" x14ac:dyDescent="0.25">
      <c r="A126" s="221"/>
      <c r="B126" s="208"/>
      <c r="C126" s="208"/>
    </row>
    <row r="127" spans="1:3" ht="15.75" customHeight="1" x14ac:dyDescent="0.25">
      <c r="A127" s="221"/>
      <c r="B127" s="208"/>
      <c r="C127" s="208"/>
    </row>
    <row r="128" spans="1:3" ht="15.75" customHeight="1" x14ac:dyDescent="0.25">
      <c r="A128" s="221"/>
      <c r="B128" s="208"/>
      <c r="C128" s="208"/>
    </row>
    <row r="129" spans="1:3" ht="15.75" customHeight="1" x14ac:dyDescent="0.25">
      <c r="A129" s="221"/>
      <c r="B129" s="208"/>
      <c r="C129" s="208"/>
    </row>
    <row r="130" spans="1:3" ht="15.75" customHeight="1" x14ac:dyDescent="0.25">
      <c r="A130" s="221"/>
      <c r="B130" s="208"/>
      <c r="C130" s="208"/>
    </row>
    <row r="131" spans="1:3" ht="15.75" customHeight="1" x14ac:dyDescent="0.25">
      <c r="A131" s="221"/>
      <c r="B131" s="208"/>
      <c r="C131" s="208"/>
    </row>
    <row r="132" spans="1:3" ht="15.75" customHeight="1" x14ac:dyDescent="0.25">
      <c r="A132" s="221"/>
      <c r="B132" s="208"/>
      <c r="C132" s="208"/>
    </row>
    <row r="133" spans="1:3" ht="15.75" customHeight="1" x14ac:dyDescent="0.25">
      <c r="A133" s="221"/>
      <c r="B133" s="208"/>
      <c r="C133" s="208"/>
    </row>
    <row r="134" spans="1:3" ht="15.75" customHeight="1" x14ac:dyDescent="0.25">
      <c r="A134" s="221"/>
      <c r="B134" s="208"/>
      <c r="C134" s="208"/>
    </row>
    <row r="135" spans="1:3" ht="15.75" customHeight="1" x14ac:dyDescent="0.25">
      <c r="A135" s="221"/>
      <c r="B135" s="208"/>
      <c r="C135" s="208"/>
    </row>
    <row r="136" spans="1:3" ht="15.75" customHeight="1" x14ac:dyDescent="0.25">
      <c r="A136" s="221"/>
      <c r="B136" s="208"/>
      <c r="C136" s="208"/>
    </row>
    <row r="137" spans="1:3" ht="15.75" customHeight="1" x14ac:dyDescent="0.25">
      <c r="A137" s="221"/>
      <c r="B137" s="208"/>
      <c r="C137" s="208"/>
    </row>
    <row r="138" spans="1:3" ht="15.75" customHeight="1" x14ac:dyDescent="0.25">
      <c r="A138" s="221"/>
      <c r="B138" s="208"/>
      <c r="C138" s="208"/>
    </row>
    <row r="139" spans="1:3" ht="15.75" customHeight="1" x14ac:dyDescent="0.25">
      <c r="A139" s="221"/>
      <c r="B139" s="208"/>
      <c r="C139" s="208"/>
    </row>
    <row r="140" spans="1:3" ht="15.75" customHeight="1" x14ac:dyDescent="0.25">
      <c r="A140" s="221"/>
      <c r="B140" s="208"/>
      <c r="C140" s="208"/>
    </row>
    <row r="141" spans="1:3" ht="15.75" customHeight="1" x14ac:dyDescent="0.25">
      <c r="A141" s="221"/>
      <c r="B141" s="208"/>
      <c r="C141" s="208"/>
    </row>
    <row r="142" spans="1:3" ht="15.75" customHeight="1" x14ac:dyDescent="0.25">
      <c r="A142" s="221"/>
      <c r="B142" s="208"/>
      <c r="C142" s="208"/>
    </row>
    <row r="143" spans="1:3" ht="15.75" customHeight="1" x14ac:dyDescent="0.25">
      <c r="A143" s="221"/>
      <c r="B143" s="208"/>
      <c r="C143" s="208"/>
    </row>
    <row r="144" spans="1:3" ht="15.75" customHeight="1" x14ac:dyDescent="0.25">
      <c r="A144" s="221"/>
      <c r="B144" s="208"/>
      <c r="C144" s="208"/>
    </row>
    <row r="145" spans="1:3" ht="15.75" customHeight="1" x14ac:dyDescent="0.25">
      <c r="A145" s="221"/>
      <c r="B145" s="208"/>
      <c r="C145" s="208"/>
    </row>
    <row r="146" spans="1:3" ht="15.75" customHeight="1" x14ac:dyDescent="0.25">
      <c r="A146" s="221"/>
      <c r="B146" s="208"/>
      <c r="C146" s="208"/>
    </row>
    <row r="147" spans="1:3" ht="15.75" customHeight="1" x14ac:dyDescent="0.25">
      <c r="A147" s="221"/>
      <c r="B147" s="208"/>
      <c r="C147" s="208"/>
    </row>
    <row r="148" spans="1:3" ht="15.75" customHeight="1" x14ac:dyDescent="0.25">
      <c r="A148" s="221"/>
      <c r="B148" s="208"/>
      <c r="C148" s="208"/>
    </row>
    <row r="149" spans="1:3" ht="15.75" customHeight="1" x14ac:dyDescent="0.25">
      <c r="A149" s="221"/>
      <c r="B149" s="208"/>
      <c r="C149" s="208"/>
    </row>
    <row r="150" spans="1:3" ht="15.75" customHeight="1" x14ac:dyDescent="0.25">
      <c r="A150" s="221"/>
      <c r="B150" s="208"/>
      <c r="C150" s="208"/>
    </row>
    <row r="151" spans="1:3" ht="15.75" customHeight="1" x14ac:dyDescent="0.25">
      <c r="A151" s="221"/>
      <c r="B151" s="208"/>
      <c r="C151" s="208"/>
    </row>
    <row r="152" spans="1:3" ht="15.75" customHeight="1" x14ac:dyDescent="0.25">
      <c r="A152" s="221"/>
      <c r="B152" s="208"/>
      <c r="C152" s="208"/>
    </row>
    <row r="153" spans="1:3" ht="15.75" customHeight="1" x14ac:dyDescent="0.25">
      <c r="A153" s="221"/>
      <c r="B153" s="208"/>
      <c r="C153" s="208"/>
    </row>
    <row r="154" spans="1:3" ht="15.75" customHeight="1" x14ac:dyDescent="0.25">
      <c r="A154" s="221"/>
      <c r="B154" s="208"/>
      <c r="C154" s="208"/>
    </row>
    <row r="155" spans="1:3" ht="15.75" customHeight="1" x14ac:dyDescent="0.25">
      <c r="A155" s="221"/>
      <c r="B155" s="208"/>
      <c r="C155" s="208"/>
    </row>
    <row r="156" spans="1:3" ht="15.75" customHeight="1" x14ac:dyDescent="0.25">
      <c r="A156" s="221"/>
      <c r="B156" s="208"/>
      <c r="C156" s="208"/>
    </row>
    <row r="157" spans="1:3" x14ac:dyDescent="0.25">
      <c r="A157" s="221"/>
      <c r="B157" s="208"/>
      <c r="C157" s="208"/>
    </row>
    <row r="158" spans="1:3" x14ac:dyDescent="0.25">
      <c r="A158" s="221"/>
      <c r="B158" s="208"/>
      <c r="C158" s="208"/>
    </row>
    <row r="159" spans="1:3" x14ac:dyDescent="0.25">
      <c r="A159" s="221"/>
      <c r="B159" s="208"/>
      <c r="C159" s="208"/>
    </row>
    <row r="160" spans="1:3" x14ac:dyDescent="0.25">
      <c r="A160" s="221"/>
      <c r="B160" s="208"/>
      <c r="C160" s="208"/>
    </row>
    <row r="161" spans="1:3" x14ac:dyDescent="0.25">
      <c r="A161" s="221"/>
      <c r="B161" s="208"/>
      <c r="C161" s="208"/>
    </row>
    <row r="162" spans="1:3" x14ac:dyDescent="0.25">
      <c r="A162" s="221"/>
      <c r="B162" s="208"/>
      <c r="C162" s="208"/>
    </row>
    <row r="163" spans="1:3" x14ac:dyDescent="0.25">
      <c r="A163" s="221"/>
      <c r="B163" s="208"/>
      <c r="C163" s="208"/>
    </row>
    <row r="164" spans="1:3" x14ac:dyDescent="0.25">
      <c r="A164" s="221"/>
      <c r="B164" s="208"/>
      <c r="C164" s="208"/>
    </row>
    <row r="165" spans="1:3" x14ac:dyDescent="0.25">
      <c r="A165" s="221"/>
      <c r="B165" s="208"/>
      <c r="C165" s="208"/>
    </row>
    <row r="166" spans="1:3" x14ac:dyDescent="0.25">
      <c r="A166" s="221"/>
      <c r="B166" s="208"/>
      <c r="C166" s="208"/>
    </row>
    <row r="167" spans="1:3" x14ac:dyDescent="0.25">
      <c r="A167" s="221"/>
      <c r="B167" s="208"/>
      <c r="C167" s="208"/>
    </row>
    <row r="168" spans="1:3" x14ac:dyDescent="0.25">
      <c r="A168" s="221"/>
      <c r="B168" s="208"/>
      <c r="C168" s="208"/>
    </row>
    <row r="169" spans="1:3" x14ac:dyDescent="0.25">
      <c r="A169" s="221"/>
      <c r="B169" s="208"/>
      <c r="C169" s="208"/>
    </row>
    <row r="170" spans="1:3" x14ac:dyDescent="0.25">
      <c r="A170" s="221"/>
      <c r="B170" s="208"/>
      <c r="C170" s="208"/>
    </row>
    <row r="171" spans="1:3" x14ac:dyDescent="0.25">
      <c r="A171" s="221"/>
      <c r="B171" s="208"/>
      <c r="C171" s="208"/>
    </row>
    <row r="172" spans="1:3" x14ac:dyDescent="0.25">
      <c r="A172" s="221"/>
      <c r="B172" s="208"/>
      <c r="C172" s="208"/>
    </row>
    <row r="173" spans="1:3" x14ac:dyDescent="0.25">
      <c r="A173" s="221"/>
      <c r="B173" s="208"/>
      <c r="C173" s="208"/>
    </row>
    <row r="174" spans="1:3" x14ac:dyDescent="0.25">
      <c r="A174" s="221"/>
      <c r="B174" s="208"/>
      <c r="C174" s="208"/>
    </row>
    <row r="175" spans="1:3" x14ac:dyDescent="0.25">
      <c r="A175" s="221"/>
      <c r="B175" s="208"/>
      <c r="C175" s="208"/>
    </row>
    <row r="176" spans="1:3" x14ac:dyDescent="0.25">
      <c r="A176" s="221"/>
      <c r="B176" s="208"/>
      <c r="C176" s="208"/>
    </row>
    <row r="177" spans="1:3" x14ac:dyDescent="0.25">
      <c r="A177" s="221"/>
      <c r="B177" s="208"/>
      <c r="C177" s="208"/>
    </row>
    <row r="178" spans="1:3" x14ac:dyDescent="0.25">
      <c r="A178" s="221"/>
      <c r="B178" s="208"/>
      <c r="C178" s="208"/>
    </row>
    <row r="179" spans="1:3" x14ac:dyDescent="0.25">
      <c r="A179" s="221"/>
      <c r="B179" s="208"/>
      <c r="C179" s="208"/>
    </row>
    <row r="180" spans="1:3" x14ac:dyDescent="0.25">
      <c r="A180" s="221"/>
      <c r="B180" s="208"/>
      <c r="C180" s="208"/>
    </row>
    <row r="181" spans="1:3" x14ac:dyDescent="0.25">
      <c r="A181" s="221"/>
      <c r="B181" s="208"/>
      <c r="C181" s="208"/>
    </row>
    <row r="182" spans="1:3" x14ac:dyDescent="0.25">
      <c r="A182" s="221"/>
      <c r="B182" s="208"/>
      <c r="C182" s="208"/>
    </row>
    <row r="183" spans="1:3" x14ac:dyDescent="0.25">
      <c r="A183" s="221"/>
      <c r="B183" s="208"/>
      <c r="C183" s="208"/>
    </row>
    <row r="184" spans="1:3" x14ac:dyDescent="0.25">
      <c r="A184" s="221"/>
      <c r="B184" s="208"/>
      <c r="C184" s="208"/>
    </row>
    <row r="185" spans="1:3" x14ac:dyDescent="0.25">
      <c r="A185" s="221"/>
      <c r="B185" s="208"/>
      <c r="C185" s="208"/>
    </row>
    <row r="186" spans="1:3" x14ac:dyDescent="0.25">
      <c r="A186" s="221"/>
      <c r="B186" s="208"/>
      <c r="C186" s="208"/>
    </row>
    <row r="187" spans="1:3" x14ac:dyDescent="0.25">
      <c r="A187" s="221"/>
      <c r="B187" s="208"/>
      <c r="C187" s="208"/>
    </row>
    <row r="188" spans="1:3" x14ac:dyDescent="0.25">
      <c r="A188" s="221"/>
      <c r="B188" s="208"/>
      <c r="C188" s="208"/>
    </row>
    <row r="189" spans="1:3" x14ac:dyDescent="0.25">
      <c r="A189" s="221"/>
      <c r="B189" s="208"/>
      <c r="C189" s="208"/>
    </row>
    <row r="190" spans="1:3" x14ac:dyDescent="0.25">
      <c r="A190" s="221"/>
      <c r="B190" s="208"/>
      <c r="C190" s="208"/>
    </row>
    <row r="191" spans="1:3" x14ac:dyDescent="0.25">
      <c r="A191" s="221"/>
      <c r="B191" s="208"/>
      <c r="C191" s="208"/>
    </row>
    <row r="192" spans="1:3" x14ac:dyDescent="0.25">
      <c r="A192" s="221"/>
      <c r="B192" s="208"/>
      <c r="C192" s="208"/>
    </row>
    <row r="193" spans="1:3" x14ac:dyDescent="0.25">
      <c r="A193" s="221"/>
      <c r="B193" s="208"/>
      <c r="C193" s="208"/>
    </row>
    <row r="194" spans="1:3" x14ac:dyDescent="0.25">
      <c r="A194" s="221"/>
      <c r="B194" s="208"/>
      <c r="C194" s="208"/>
    </row>
    <row r="195" spans="1:3" x14ac:dyDescent="0.25">
      <c r="A195" s="221"/>
      <c r="B195" s="208"/>
      <c r="C195" s="208"/>
    </row>
    <row r="196" spans="1:3" x14ac:dyDescent="0.25">
      <c r="A196" s="221"/>
      <c r="B196" s="208"/>
      <c r="C196" s="208"/>
    </row>
    <row r="197" spans="1:3" x14ac:dyDescent="0.25">
      <c r="A197" s="221"/>
      <c r="B197" s="208"/>
      <c r="C197" s="208"/>
    </row>
    <row r="198" spans="1:3" x14ac:dyDescent="0.25">
      <c r="A198" s="221"/>
      <c r="B198" s="208"/>
      <c r="C198" s="208"/>
    </row>
    <row r="199" spans="1:3" x14ac:dyDescent="0.25">
      <c r="A199" s="221"/>
      <c r="B199" s="208"/>
      <c r="C199" s="208"/>
    </row>
    <row r="200" spans="1:3" x14ac:dyDescent="0.25">
      <c r="A200" s="221"/>
      <c r="B200" s="208"/>
      <c r="C200" s="208"/>
    </row>
    <row r="201" spans="1:3" x14ac:dyDescent="0.25">
      <c r="A201" s="221"/>
      <c r="B201" s="208"/>
      <c r="C201" s="208"/>
    </row>
    <row r="202" spans="1:3" x14ac:dyDescent="0.25">
      <c r="A202" s="221"/>
      <c r="B202" s="208"/>
      <c r="C202" s="208"/>
    </row>
    <row r="203" spans="1:3" x14ac:dyDescent="0.25">
      <c r="A203" s="221"/>
      <c r="B203" s="208"/>
      <c r="C203" s="208"/>
    </row>
    <row r="204" spans="1:3" x14ac:dyDescent="0.25">
      <c r="A204" s="221"/>
      <c r="B204" s="208"/>
      <c r="C204" s="208"/>
    </row>
    <row r="205" spans="1:3" x14ac:dyDescent="0.25">
      <c r="A205" s="221"/>
      <c r="B205" s="208"/>
      <c r="C205" s="208"/>
    </row>
    <row r="206" spans="1:3" x14ac:dyDescent="0.25">
      <c r="A206" s="221"/>
      <c r="B206" s="208"/>
      <c r="C206" s="208"/>
    </row>
    <row r="207" spans="1:3" x14ac:dyDescent="0.25">
      <c r="A207" s="221"/>
      <c r="B207" s="208"/>
      <c r="C207" s="208"/>
    </row>
    <row r="208" spans="1:3" x14ac:dyDescent="0.25">
      <c r="A208" s="221"/>
      <c r="B208" s="208"/>
      <c r="C208" s="208"/>
    </row>
    <row r="209" spans="1:3" x14ac:dyDescent="0.25">
      <c r="A209" s="221"/>
      <c r="B209" s="208"/>
      <c r="C209" s="208"/>
    </row>
    <row r="210" spans="1:3" x14ac:dyDescent="0.25">
      <c r="A210" s="221"/>
      <c r="B210" s="208"/>
      <c r="C210" s="208"/>
    </row>
    <row r="211" spans="1:3" x14ac:dyDescent="0.25">
      <c r="A211" s="221"/>
      <c r="B211" s="208"/>
      <c r="C211" s="208"/>
    </row>
    <row r="212" spans="1:3" x14ac:dyDescent="0.25">
      <c r="A212" s="221"/>
      <c r="B212" s="208"/>
      <c r="C212" s="208"/>
    </row>
    <row r="213" spans="1:3" x14ac:dyDescent="0.25">
      <c r="A213" s="221"/>
      <c r="B213" s="208"/>
      <c r="C213" s="208"/>
    </row>
    <row r="214" spans="1:3" x14ac:dyDescent="0.25">
      <c r="A214" s="221"/>
      <c r="B214" s="208"/>
      <c r="C214" s="208"/>
    </row>
    <row r="215" spans="1:3" x14ac:dyDescent="0.25">
      <c r="A215" s="221"/>
      <c r="B215" s="208"/>
      <c r="C215" s="208"/>
    </row>
    <row r="216" spans="1:3" x14ac:dyDescent="0.25">
      <c r="A216" s="221"/>
      <c r="B216" s="208"/>
      <c r="C216" s="208"/>
    </row>
    <row r="217" spans="1:3" x14ac:dyDescent="0.25">
      <c r="A217" s="221"/>
      <c r="B217" s="208"/>
      <c r="C217" s="208"/>
    </row>
    <row r="218" spans="1:3" x14ac:dyDescent="0.25">
      <c r="A218" s="221"/>
      <c r="B218" s="208"/>
      <c r="C218" s="208"/>
    </row>
    <row r="219" spans="1:3" x14ac:dyDescent="0.25">
      <c r="A219" s="221"/>
      <c r="B219" s="208"/>
      <c r="C219" s="208"/>
    </row>
  </sheetData>
  <sheetProtection algorithmName="SHA-512" hashValue="KSp1WkRN41BitsVe1i1bkZTyebWVabaJWjV4aGAoUOzQoEDylOfMqHrMosPp+OpEA0oWC2u9CQ+T6fLJrYxRSg==" saltValue="ZmUTVn8NVFPyE4fEMVYInw==" spinCount="100000" sheet="1" objects="1" scenarios="1" selectLockedCells="1" selectUnlockedCells="1"/>
  <protectedRanges>
    <protectedRange sqref="C27" name="Tartomány1_2_1"/>
    <protectedRange sqref="C46" name="Tartomány4_1_2_2"/>
    <protectedRange sqref="C35" name="Tartomány4_1"/>
    <protectedRange sqref="C12:C20" name="Tartomány1_2_1_2"/>
    <protectedRange sqref="C21" name="Tartomány1_2_1_2_1"/>
  </protectedRanges>
  <mergeCells count="41">
    <mergeCell ref="A1:AA1"/>
    <mergeCell ref="A2:AA2"/>
    <mergeCell ref="A3:AA3"/>
    <mergeCell ref="A4:AA4"/>
    <mergeCell ref="A6:A9"/>
    <mergeCell ref="B6:B9"/>
    <mergeCell ref="C6:C9"/>
    <mergeCell ref="D6:AA6"/>
    <mergeCell ref="F8:F9"/>
    <mergeCell ref="N8:N9"/>
    <mergeCell ref="A5:AA5"/>
    <mergeCell ref="G8:G9"/>
    <mergeCell ref="J8:J9"/>
    <mergeCell ref="R8:R9"/>
    <mergeCell ref="Z8:Z9"/>
    <mergeCell ref="AA8:AA9"/>
    <mergeCell ref="K8:K9"/>
    <mergeCell ref="O8:O9"/>
    <mergeCell ref="AB6:AE7"/>
    <mergeCell ref="D7:G7"/>
    <mergeCell ref="H7:K7"/>
    <mergeCell ref="L7:O7"/>
    <mergeCell ref="P7:S7"/>
    <mergeCell ref="T7:W7"/>
    <mergeCell ref="X7:AA7"/>
    <mergeCell ref="A50:AA50"/>
    <mergeCell ref="AE8:AE9"/>
    <mergeCell ref="A25:AA25"/>
    <mergeCell ref="D26:AA26"/>
    <mergeCell ref="D30:AA30"/>
    <mergeCell ref="A32:AA32"/>
    <mergeCell ref="A34:AA34"/>
    <mergeCell ref="S8:S9"/>
    <mergeCell ref="V8:V9"/>
    <mergeCell ref="W8:W9"/>
    <mergeCell ref="A49:AA49"/>
    <mergeCell ref="A35:AA35"/>
    <mergeCell ref="A47:AA47"/>
    <mergeCell ref="AB47:AD47"/>
    <mergeCell ref="A48:AA48"/>
    <mergeCell ref="AD8:AD9"/>
  </mergeCells>
  <phoneticPr fontId="0" type="noConversion"/>
  <pageMargins left="0.23622047244094491" right="0.23622047244094491" top="0.74803149606299213" bottom="0.74803149606299213" header="0.31496062992125984" footer="0.31496062992125984"/>
  <pageSetup paperSize="9" scale="60" orientation="portrait" r:id="rId1"/>
  <headerFooter alignWithMargins="0">
    <oddHeader>&amp;R&amp;"Arial,Normál"&amp;12 1. számú melléklet a  .......... alapképzési szak tantervéhez</oddHeader>
    <oddFooter>&amp;R&amp;Z&amp;F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19"/>
  <sheetViews>
    <sheetView zoomScale="90" zoomScaleNormal="90" zoomScaleSheetLayoutView="75" workbookViewId="0">
      <selection sqref="A1:AA1"/>
    </sheetView>
  </sheetViews>
  <sheetFormatPr defaultColWidth="10.6640625" defaultRowHeight="15.75" x14ac:dyDescent="0.25"/>
  <cols>
    <col min="1" max="1" width="17.1640625" style="222" customWidth="1"/>
    <col min="2" max="2" width="7.1640625" style="158" customWidth="1"/>
    <col min="3" max="3" width="60.33203125" style="158" customWidth="1"/>
    <col min="4" max="19" width="5.83203125" style="158" customWidth="1"/>
    <col min="20" max="27" width="5.83203125" style="158" hidden="1" customWidth="1"/>
    <col min="28" max="30" width="6.83203125" style="158" customWidth="1"/>
    <col min="31" max="31" width="6.1640625" style="158" customWidth="1"/>
    <col min="32" max="43" width="1.83203125" style="158" customWidth="1"/>
    <col min="44" max="44" width="2.33203125" style="158" customWidth="1"/>
    <col min="45" max="16384" width="10.6640625" style="158"/>
  </cols>
  <sheetData>
    <row r="1" spans="1:32" ht="21.95" customHeight="1" x14ac:dyDescent="0.2">
      <c r="A1" s="316" t="s">
        <v>25</v>
      </c>
      <c r="B1" s="316"/>
      <c r="C1" s="316"/>
      <c r="D1" s="317"/>
      <c r="E1" s="317"/>
      <c r="F1" s="317"/>
      <c r="G1" s="317"/>
      <c r="H1" s="317"/>
      <c r="I1" s="317"/>
      <c r="J1" s="317"/>
      <c r="K1" s="317"/>
      <c r="L1" s="317"/>
      <c r="M1" s="317"/>
      <c r="N1" s="317"/>
      <c r="O1" s="317"/>
      <c r="P1" s="317"/>
      <c r="Q1" s="317"/>
      <c r="R1" s="317"/>
      <c r="S1" s="317"/>
      <c r="T1" s="317"/>
      <c r="U1" s="317"/>
      <c r="V1" s="317"/>
      <c r="W1" s="317"/>
      <c r="X1" s="317"/>
      <c r="Y1" s="317"/>
      <c r="Z1" s="317"/>
      <c r="AA1" s="317"/>
      <c r="AB1" s="157"/>
      <c r="AC1" s="157"/>
      <c r="AD1" s="157"/>
      <c r="AE1" s="157"/>
    </row>
    <row r="2" spans="1:32" ht="21.95" customHeight="1" x14ac:dyDescent="0.2">
      <c r="A2" s="327" t="s">
        <v>61</v>
      </c>
      <c r="B2" s="327"/>
      <c r="C2" s="327"/>
      <c r="D2" s="328"/>
      <c r="E2" s="328"/>
      <c r="F2" s="328"/>
      <c r="G2" s="328"/>
      <c r="H2" s="328"/>
      <c r="I2" s="328"/>
      <c r="J2" s="328"/>
      <c r="K2" s="328"/>
      <c r="L2" s="328"/>
      <c r="M2" s="328"/>
      <c r="N2" s="328"/>
      <c r="O2" s="328"/>
      <c r="P2" s="328"/>
      <c r="Q2" s="328"/>
      <c r="R2" s="328"/>
      <c r="S2" s="328"/>
      <c r="T2" s="328"/>
      <c r="U2" s="328"/>
      <c r="V2" s="328"/>
      <c r="W2" s="328"/>
      <c r="X2" s="328"/>
      <c r="Y2" s="328"/>
      <c r="Z2" s="328"/>
      <c r="AA2" s="328"/>
      <c r="AB2" s="42"/>
      <c r="AC2" s="42"/>
      <c r="AD2" s="42"/>
      <c r="AE2" s="42"/>
    </row>
    <row r="3" spans="1:32" ht="15.75" customHeight="1" x14ac:dyDescent="0.2">
      <c r="A3" s="339" t="s">
        <v>260</v>
      </c>
      <c r="B3" s="339"/>
      <c r="C3" s="339"/>
      <c r="D3" s="340"/>
      <c r="E3" s="340"/>
      <c r="F3" s="340"/>
      <c r="G3" s="340"/>
      <c r="H3" s="340"/>
      <c r="I3" s="340"/>
      <c r="J3" s="340"/>
      <c r="K3" s="340"/>
      <c r="L3" s="340"/>
      <c r="M3" s="340"/>
      <c r="N3" s="340"/>
      <c r="O3" s="340"/>
      <c r="P3" s="340"/>
      <c r="Q3" s="340"/>
      <c r="R3" s="340"/>
      <c r="S3" s="340"/>
      <c r="T3" s="340"/>
      <c r="U3" s="340"/>
      <c r="V3" s="340"/>
      <c r="W3" s="340"/>
      <c r="X3" s="340"/>
      <c r="Y3" s="340"/>
      <c r="Z3" s="340"/>
      <c r="AA3" s="340"/>
      <c r="AB3" s="42"/>
      <c r="AC3" s="42"/>
      <c r="AD3" s="42"/>
      <c r="AE3" s="42"/>
    </row>
    <row r="4" spans="1:32" ht="15.75" customHeight="1" x14ac:dyDescent="0.2">
      <c r="A4" s="318" t="s">
        <v>294</v>
      </c>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B4" s="42"/>
      <c r="AC4" s="42"/>
      <c r="AD4" s="42"/>
      <c r="AE4" s="42"/>
    </row>
    <row r="5" spans="1:32" ht="15.75" customHeight="1" thickBot="1" x14ac:dyDescent="0.25">
      <c r="A5" s="329" t="s">
        <v>37</v>
      </c>
      <c r="B5" s="329"/>
      <c r="C5" s="329"/>
      <c r="D5" s="330"/>
      <c r="E5" s="330"/>
      <c r="F5" s="330"/>
      <c r="G5" s="330"/>
      <c r="H5" s="330"/>
      <c r="I5" s="330"/>
      <c r="J5" s="330"/>
      <c r="K5" s="330"/>
      <c r="L5" s="330"/>
      <c r="M5" s="330"/>
      <c r="N5" s="330"/>
      <c r="O5" s="330"/>
      <c r="P5" s="330"/>
      <c r="Q5" s="330"/>
      <c r="R5" s="330"/>
      <c r="S5" s="330"/>
      <c r="T5" s="330"/>
      <c r="U5" s="330"/>
      <c r="V5" s="330"/>
      <c r="W5" s="330"/>
      <c r="X5" s="330"/>
      <c r="Y5" s="330"/>
      <c r="Z5" s="330"/>
      <c r="AA5" s="330"/>
      <c r="AB5" s="44"/>
      <c r="AC5" s="44"/>
      <c r="AD5" s="44"/>
      <c r="AE5" s="44"/>
    </row>
    <row r="6" spans="1:32" ht="15.75" customHeight="1" thickTop="1" thickBot="1" x14ac:dyDescent="0.25">
      <c r="A6" s="296" t="s">
        <v>16</v>
      </c>
      <c r="B6" s="299" t="s">
        <v>17</v>
      </c>
      <c r="C6" s="322" t="s">
        <v>18</v>
      </c>
      <c r="D6" s="311" t="s">
        <v>11</v>
      </c>
      <c r="E6" s="312"/>
      <c r="F6" s="312"/>
      <c r="G6" s="312"/>
      <c r="H6" s="312"/>
      <c r="I6" s="312"/>
      <c r="J6" s="312"/>
      <c r="K6" s="312"/>
      <c r="L6" s="312"/>
      <c r="M6" s="312"/>
      <c r="N6" s="312"/>
      <c r="O6" s="312"/>
      <c r="P6" s="312"/>
      <c r="Q6" s="312"/>
      <c r="R6" s="312"/>
      <c r="S6" s="312"/>
      <c r="T6" s="312"/>
      <c r="U6" s="312"/>
      <c r="V6" s="312"/>
      <c r="W6" s="312"/>
      <c r="X6" s="312"/>
      <c r="Y6" s="312"/>
      <c r="Z6" s="312"/>
      <c r="AA6" s="312"/>
      <c r="AB6" s="333" t="s">
        <v>38</v>
      </c>
      <c r="AC6" s="334"/>
      <c r="AD6" s="334"/>
      <c r="AE6" s="335"/>
    </row>
    <row r="7" spans="1:32" ht="15.75" customHeight="1" x14ac:dyDescent="0.2">
      <c r="A7" s="297"/>
      <c r="B7" s="300"/>
      <c r="C7" s="323"/>
      <c r="D7" s="306" t="s">
        <v>1</v>
      </c>
      <c r="E7" s="307"/>
      <c r="F7" s="307"/>
      <c r="G7" s="308"/>
      <c r="H7" s="309" t="s">
        <v>2</v>
      </c>
      <c r="I7" s="307"/>
      <c r="J7" s="307"/>
      <c r="K7" s="310"/>
      <c r="L7" s="306" t="s">
        <v>3</v>
      </c>
      <c r="M7" s="307"/>
      <c r="N7" s="307"/>
      <c r="O7" s="308"/>
      <c r="P7" s="309" t="s">
        <v>4</v>
      </c>
      <c r="Q7" s="307"/>
      <c r="R7" s="307"/>
      <c r="S7" s="308"/>
      <c r="T7" s="306" t="s">
        <v>5</v>
      </c>
      <c r="U7" s="307"/>
      <c r="V7" s="307"/>
      <c r="W7" s="308"/>
      <c r="X7" s="309" t="s">
        <v>6</v>
      </c>
      <c r="Y7" s="307"/>
      <c r="Z7" s="307"/>
      <c r="AA7" s="310"/>
      <c r="AB7" s="336"/>
      <c r="AC7" s="337"/>
      <c r="AD7" s="337"/>
      <c r="AE7" s="338"/>
    </row>
    <row r="8" spans="1:32" ht="15.75" customHeight="1" x14ac:dyDescent="0.2">
      <c r="A8" s="297"/>
      <c r="B8" s="300"/>
      <c r="C8" s="323"/>
      <c r="D8" s="84" t="s">
        <v>12</v>
      </c>
      <c r="E8" s="84" t="s">
        <v>13</v>
      </c>
      <c r="F8" s="302" t="s">
        <v>10</v>
      </c>
      <c r="G8" s="304" t="s">
        <v>15</v>
      </c>
      <c r="H8" s="84" t="s">
        <v>12</v>
      </c>
      <c r="I8" s="84" t="s">
        <v>13</v>
      </c>
      <c r="J8" s="302" t="s">
        <v>10</v>
      </c>
      <c r="K8" s="304" t="s">
        <v>15</v>
      </c>
      <c r="L8" s="84" t="s">
        <v>12</v>
      </c>
      <c r="M8" s="84" t="s">
        <v>13</v>
      </c>
      <c r="N8" s="302" t="s">
        <v>10</v>
      </c>
      <c r="O8" s="304" t="s">
        <v>15</v>
      </c>
      <c r="P8" s="84" t="s">
        <v>12</v>
      </c>
      <c r="Q8" s="84" t="s">
        <v>13</v>
      </c>
      <c r="R8" s="302" t="s">
        <v>10</v>
      </c>
      <c r="S8" s="304" t="s">
        <v>15</v>
      </c>
      <c r="T8" s="84" t="s">
        <v>12</v>
      </c>
      <c r="U8" s="84" t="s">
        <v>13</v>
      </c>
      <c r="V8" s="302" t="s">
        <v>10</v>
      </c>
      <c r="W8" s="304" t="s">
        <v>15</v>
      </c>
      <c r="X8" s="84" t="s">
        <v>12</v>
      </c>
      <c r="Y8" s="84" t="s">
        <v>13</v>
      </c>
      <c r="Z8" s="302" t="s">
        <v>10</v>
      </c>
      <c r="AA8" s="325" t="s">
        <v>15</v>
      </c>
      <c r="AB8" s="103" t="s">
        <v>12</v>
      </c>
      <c r="AC8" s="84" t="s">
        <v>13</v>
      </c>
      <c r="AD8" s="302" t="s">
        <v>10</v>
      </c>
      <c r="AE8" s="304" t="s">
        <v>15</v>
      </c>
      <c r="AF8" s="158" t="e">
        <f>IF(#REF!*#REF!=0,"",#REF!*#REF!)</f>
        <v>#REF!</v>
      </c>
    </row>
    <row r="9" spans="1:32" ht="80.099999999999994" customHeight="1" thickBot="1" x14ac:dyDescent="0.25">
      <c r="A9" s="298"/>
      <c r="B9" s="301"/>
      <c r="C9" s="324"/>
      <c r="D9" s="6" t="s">
        <v>34</v>
      </c>
      <c r="E9" s="6" t="s">
        <v>34</v>
      </c>
      <c r="F9" s="303"/>
      <c r="G9" s="305"/>
      <c r="H9" s="6" t="s">
        <v>34</v>
      </c>
      <c r="I9" s="6" t="s">
        <v>34</v>
      </c>
      <c r="J9" s="303"/>
      <c r="K9" s="305"/>
      <c r="L9" s="6" t="s">
        <v>34</v>
      </c>
      <c r="M9" s="6" t="s">
        <v>34</v>
      </c>
      <c r="N9" s="303"/>
      <c r="O9" s="305"/>
      <c r="P9" s="6" t="s">
        <v>34</v>
      </c>
      <c r="Q9" s="6" t="s">
        <v>34</v>
      </c>
      <c r="R9" s="303"/>
      <c r="S9" s="305"/>
      <c r="T9" s="6" t="s">
        <v>34</v>
      </c>
      <c r="U9" s="6" t="s">
        <v>34</v>
      </c>
      <c r="V9" s="303"/>
      <c r="W9" s="305"/>
      <c r="X9" s="6" t="s">
        <v>34</v>
      </c>
      <c r="Y9" s="6" t="s">
        <v>34</v>
      </c>
      <c r="Z9" s="303"/>
      <c r="AA9" s="326"/>
      <c r="AB9" s="104" t="s">
        <v>34</v>
      </c>
      <c r="AC9" s="6" t="s">
        <v>34</v>
      </c>
      <c r="AD9" s="303"/>
      <c r="AE9" s="305"/>
    </row>
    <row r="10" spans="1:32" s="159" customFormat="1" ht="15.75" customHeight="1" thickBot="1" x14ac:dyDescent="0.35">
      <c r="A10" s="75"/>
      <c r="B10" s="76"/>
      <c r="C10" s="77" t="s">
        <v>27</v>
      </c>
      <c r="D10" s="78">
        <f>SUM(szakon_kozos!D62)</f>
        <v>50</v>
      </c>
      <c r="E10" s="41">
        <f>SUM(szakon_kozos!E62)</f>
        <v>6</v>
      </c>
      <c r="F10" s="41">
        <f>SUM(szakon_kozos!F62)</f>
        <v>18</v>
      </c>
      <c r="G10" s="79">
        <f>SUM(szakon_kozos!G62)</f>
        <v>0</v>
      </c>
      <c r="H10" s="78">
        <f>SUM(szakon_kozos!H62)</f>
        <v>73</v>
      </c>
      <c r="I10" s="41">
        <f>SUM(szakon_kozos!I62)</f>
        <v>17</v>
      </c>
      <c r="J10" s="41">
        <f>SUM(szakon_kozos!J62)</f>
        <v>22</v>
      </c>
      <c r="K10" s="79">
        <f>SUM(szakon_kozos!K62)</f>
        <v>0</v>
      </c>
      <c r="L10" s="78">
        <f>SUM(szakon_kozos!L62)</f>
        <v>55</v>
      </c>
      <c r="M10" s="41">
        <f>SUM(szakon_kozos!M62)</f>
        <v>36</v>
      </c>
      <c r="N10" s="41">
        <f>SUM(szakon_kozos!N62)</f>
        <v>23</v>
      </c>
      <c r="O10" s="79">
        <f>SUM(szakon_kozos!O62)</f>
        <v>0</v>
      </c>
      <c r="P10" s="78">
        <f>SUM(szakon_kozos!P62)</f>
        <v>64</v>
      </c>
      <c r="Q10" s="41">
        <f>SUM(szakon_kozos!Q62)</f>
        <v>48</v>
      </c>
      <c r="R10" s="41">
        <f>SUM(szakon_kozos!R62)</f>
        <v>28</v>
      </c>
      <c r="S10" s="79">
        <f>SUM(szakon_kozos!S62)</f>
        <v>0</v>
      </c>
      <c r="T10" s="78">
        <f>SUM(szakon_kozos!T62)</f>
        <v>0</v>
      </c>
      <c r="U10" s="41">
        <f>SUM(szakon_kozos!U62)</f>
        <v>0</v>
      </c>
      <c r="V10" s="41">
        <f>SUM(szakon_kozos!V62)</f>
        <v>0</v>
      </c>
      <c r="W10" s="79">
        <f>SUM(szakon_kozos!W62)</f>
        <v>0</v>
      </c>
      <c r="X10" s="78">
        <f>SUM(szakon_kozos!X62)</f>
        <v>0</v>
      </c>
      <c r="Y10" s="41">
        <f>SUM(szakon_kozos!Y62)</f>
        <v>0</v>
      </c>
      <c r="Z10" s="41">
        <f>SUM(szakon_kozos!Z62)</f>
        <v>0</v>
      </c>
      <c r="AA10" s="101">
        <f>SUM(szakon_kozos!AA62)</f>
        <v>0</v>
      </c>
      <c r="AB10" s="80">
        <f>SUM(szakon_kozos!AB62)</f>
        <v>242</v>
      </c>
      <c r="AC10" s="81">
        <f>SUM(szakon_kozos!AC62)</f>
        <v>107</v>
      </c>
      <c r="AD10" s="81">
        <f>SUM(szakon_kozos!AD62)</f>
        <v>97</v>
      </c>
      <c r="AE10" s="100">
        <f>SUM(szakon_kozos!AE62)</f>
        <v>0</v>
      </c>
    </row>
    <row r="11" spans="1:32" s="159" customFormat="1" ht="15.75" customHeight="1" x14ac:dyDescent="0.3">
      <c r="A11" s="56" t="s">
        <v>3</v>
      </c>
      <c r="B11" s="7"/>
      <c r="C11" s="151" t="s">
        <v>19</v>
      </c>
      <c r="D11" s="57"/>
      <c r="E11" s="58"/>
      <c r="F11" s="58"/>
      <c r="G11" s="59"/>
      <c r="H11" s="58"/>
      <c r="I11" s="58"/>
      <c r="J11" s="58"/>
      <c r="K11" s="59"/>
      <c r="L11" s="58"/>
      <c r="M11" s="58"/>
      <c r="N11" s="58"/>
      <c r="O11" s="59"/>
      <c r="P11" s="58"/>
      <c r="Q11" s="58"/>
      <c r="R11" s="58"/>
      <c r="S11" s="59"/>
      <c r="T11" s="59"/>
      <c r="U11" s="59"/>
      <c r="V11" s="59"/>
      <c r="W11" s="59"/>
      <c r="X11" s="58"/>
      <c r="Y11" s="58"/>
      <c r="Z11" s="58"/>
      <c r="AA11" s="59"/>
      <c r="AB11" s="105"/>
      <c r="AC11" s="69"/>
      <c r="AD11" s="69"/>
      <c r="AE11" s="70"/>
    </row>
    <row r="12" spans="1:32" ht="15.75" customHeight="1" x14ac:dyDescent="0.3">
      <c r="A12" s="195" t="s">
        <v>230</v>
      </c>
      <c r="B12" s="147" t="s">
        <v>171</v>
      </c>
      <c r="C12" s="210" t="s">
        <v>231</v>
      </c>
      <c r="D12" s="169">
        <v>10</v>
      </c>
      <c r="E12" s="170"/>
      <c r="F12" s="211">
        <v>3</v>
      </c>
      <c r="G12" s="163" t="s">
        <v>0</v>
      </c>
      <c r="H12" s="169"/>
      <c r="I12" s="170"/>
      <c r="J12" s="211"/>
      <c r="K12" s="163"/>
      <c r="L12" s="169"/>
      <c r="M12" s="170"/>
      <c r="N12" s="211"/>
      <c r="O12" s="163"/>
      <c r="P12" s="169"/>
      <c r="Q12" s="170"/>
      <c r="R12" s="211"/>
      <c r="S12" s="163"/>
      <c r="T12" s="169"/>
      <c r="U12" s="170"/>
      <c r="V12" s="211"/>
      <c r="W12" s="166"/>
      <c r="X12" s="169"/>
      <c r="Y12" s="170"/>
      <c r="Z12" s="211"/>
      <c r="AA12" s="168"/>
      <c r="AB12" s="106">
        <f>IF(D12+H12+L12+P12+T12+X12=0,"",D12+H12+L12+P12+T12+X12)</f>
        <v>10</v>
      </c>
      <c r="AC12" s="10" t="str">
        <f>IF(E12+I12+M12+Q12+U12+Y12=0,"",E12+I12+M12+Q12+U12+Y12)</f>
        <v/>
      </c>
      <c r="AD12" s="10">
        <f>IF(F12+J12+N12+R12+V12+Z12=0,"",F12+J12+N12+R12+V12+Z12)</f>
        <v>3</v>
      </c>
      <c r="AE12" s="11" t="s">
        <v>47</v>
      </c>
    </row>
    <row r="13" spans="1:32" ht="15.75" customHeight="1" x14ac:dyDescent="0.3">
      <c r="A13" s="195" t="s">
        <v>232</v>
      </c>
      <c r="B13" s="147" t="s">
        <v>171</v>
      </c>
      <c r="C13" s="210" t="s">
        <v>233</v>
      </c>
      <c r="D13" s="169">
        <v>10</v>
      </c>
      <c r="E13" s="170"/>
      <c r="F13" s="211">
        <v>2</v>
      </c>
      <c r="G13" s="163" t="s">
        <v>205</v>
      </c>
      <c r="H13" s="169"/>
      <c r="I13" s="170"/>
      <c r="J13" s="211"/>
      <c r="K13" s="163"/>
      <c r="L13" s="169"/>
      <c r="M13" s="170"/>
      <c r="N13" s="211"/>
      <c r="O13" s="163"/>
      <c r="P13" s="169"/>
      <c r="Q13" s="170"/>
      <c r="R13" s="211"/>
      <c r="S13" s="163"/>
      <c r="T13" s="169"/>
      <c r="U13" s="170"/>
      <c r="V13" s="211"/>
      <c r="W13" s="166"/>
      <c r="X13" s="169"/>
      <c r="Y13" s="170"/>
      <c r="Z13" s="211"/>
      <c r="AA13" s="168"/>
      <c r="AB13" s="106">
        <f t="shared" ref="AB13:AD22" si="0">IF(D13+H13+L13+P13+T13+X13=0,"",D13+H13+L13+P13+T13+X13)</f>
        <v>10</v>
      </c>
      <c r="AC13" s="10" t="str">
        <f t="shared" si="0"/>
        <v/>
      </c>
      <c r="AD13" s="10">
        <f t="shared" si="0"/>
        <v>2</v>
      </c>
      <c r="AE13" s="11" t="s">
        <v>47</v>
      </c>
    </row>
    <row r="14" spans="1:32" ht="15.75" customHeight="1" x14ac:dyDescent="0.3">
      <c r="A14" s="195" t="s">
        <v>234</v>
      </c>
      <c r="B14" s="147" t="s">
        <v>171</v>
      </c>
      <c r="C14" s="210" t="s">
        <v>235</v>
      </c>
      <c r="D14" s="169">
        <v>6</v>
      </c>
      <c r="E14" s="170"/>
      <c r="F14" s="211">
        <v>2</v>
      </c>
      <c r="G14" s="163" t="s">
        <v>205</v>
      </c>
      <c r="H14" s="169"/>
      <c r="I14" s="170"/>
      <c r="J14" s="211"/>
      <c r="K14" s="163"/>
      <c r="L14" s="169"/>
      <c r="M14" s="170"/>
      <c r="N14" s="211"/>
      <c r="O14" s="163"/>
      <c r="P14" s="169"/>
      <c r="Q14" s="170"/>
      <c r="R14" s="211"/>
      <c r="S14" s="163"/>
      <c r="T14" s="169"/>
      <c r="U14" s="170"/>
      <c r="V14" s="211"/>
      <c r="W14" s="166"/>
      <c r="X14" s="169"/>
      <c r="Y14" s="170"/>
      <c r="Z14" s="211"/>
      <c r="AA14" s="168"/>
      <c r="AB14" s="106">
        <f t="shared" si="0"/>
        <v>6</v>
      </c>
      <c r="AC14" s="10" t="str">
        <f t="shared" si="0"/>
        <v/>
      </c>
      <c r="AD14" s="10">
        <f t="shared" si="0"/>
        <v>2</v>
      </c>
      <c r="AE14" s="11" t="s">
        <v>47</v>
      </c>
    </row>
    <row r="15" spans="1:32" ht="15.75" customHeight="1" x14ac:dyDescent="0.3">
      <c r="A15" s="195" t="s">
        <v>236</v>
      </c>
      <c r="B15" s="147" t="s">
        <v>171</v>
      </c>
      <c r="C15" s="223" t="s">
        <v>237</v>
      </c>
      <c r="D15" s="169">
        <v>6</v>
      </c>
      <c r="E15" s="170"/>
      <c r="F15" s="211">
        <v>2</v>
      </c>
      <c r="G15" s="163" t="s">
        <v>205</v>
      </c>
      <c r="H15" s="169"/>
      <c r="I15" s="170"/>
      <c r="J15" s="211"/>
      <c r="K15" s="163"/>
      <c r="L15" s="169"/>
      <c r="M15" s="170"/>
      <c r="N15" s="211"/>
      <c r="O15" s="163"/>
      <c r="P15" s="169"/>
      <c r="Q15" s="170"/>
      <c r="R15" s="211"/>
      <c r="S15" s="163"/>
      <c r="T15" s="169"/>
      <c r="U15" s="170"/>
      <c r="V15" s="211"/>
      <c r="W15" s="166"/>
      <c r="X15" s="169"/>
      <c r="Y15" s="170"/>
      <c r="Z15" s="211"/>
      <c r="AA15" s="168"/>
      <c r="AB15" s="106">
        <f t="shared" si="0"/>
        <v>6</v>
      </c>
      <c r="AC15" s="10" t="str">
        <f t="shared" si="0"/>
        <v/>
      </c>
      <c r="AD15" s="10">
        <f t="shared" si="0"/>
        <v>2</v>
      </c>
      <c r="AE15" s="11" t="s">
        <v>47</v>
      </c>
    </row>
    <row r="16" spans="1:32" ht="15.75" customHeight="1" x14ac:dyDescent="0.3">
      <c r="A16" s="195" t="s">
        <v>238</v>
      </c>
      <c r="B16" s="147" t="s">
        <v>171</v>
      </c>
      <c r="C16" s="223" t="s">
        <v>239</v>
      </c>
      <c r="D16" s="169"/>
      <c r="E16" s="170"/>
      <c r="F16" s="211"/>
      <c r="G16" s="163"/>
      <c r="H16" s="169">
        <v>6</v>
      </c>
      <c r="I16" s="170"/>
      <c r="J16" s="211">
        <v>1</v>
      </c>
      <c r="K16" s="163" t="s">
        <v>205</v>
      </c>
      <c r="L16" s="169"/>
      <c r="M16" s="170"/>
      <c r="N16" s="211"/>
      <c r="O16" s="163"/>
      <c r="P16" s="169"/>
      <c r="Q16" s="170"/>
      <c r="R16" s="211"/>
      <c r="S16" s="163"/>
      <c r="T16" s="169"/>
      <c r="U16" s="170"/>
      <c r="V16" s="211"/>
      <c r="W16" s="166"/>
      <c r="X16" s="169"/>
      <c r="Y16" s="170"/>
      <c r="Z16" s="211"/>
      <c r="AA16" s="168"/>
      <c r="AB16" s="106">
        <f t="shared" si="0"/>
        <v>6</v>
      </c>
      <c r="AC16" s="10" t="str">
        <f t="shared" si="0"/>
        <v/>
      </c>
      <c r="AD16" s="10">
        <f t="shared" si="0"/>
        <v>1</v>
      </c>
      <c r="AE16" s="11" t="s">
        <v>47</v>
      </c>
    </row>
    <row r="17" spans="1:31" ht="15.75" customHeight="1" x14ac:dyDescent="0.3">
      <c r="A17" s="195" t="s">
        <v>240</v>
      </c>
      <c r="B17" s="152" t="s">
        <v>171</v>
      </c>
      <c r="C17" s="210" t="s">
        <v>241</v>
      </c>
      <c r="D17" s="169"/>
      <c r="E17" s="170"/>
      <c r="F17" s="211"/>
      <c r="G17" s="163"/>
      <c r="H17" s="169">
        <v>15</v>
      </c>
      <c r="I17" s="170">
        <v>15</v>
      </c>
      <c r="J17" s="211">
        <v>5</v>
      </c>
      <c r="K17" s="163" t="s">
        <v>0</v>
      </c>
      <c r="L17" s="169"/>
      <c r="M17" s="170"/>
      <c r="N17" s="211"/>
      <c r="O17" s="163"/>
      <c r="P17" s="169"/>
      <c r="Q17" s="170"/>
      <c r="R17" s="211"/>
      <c r="S17" s="163" t="s">
        <v>209</v>
      </c>
      <c r="T17" s="169"/>
      <c r="U17" s="170"/>
      <c r="V17" s="211"/>
      <c r="W17" s="166"/>
      <c r="X17" s="169"/>
      <c r="Y17" s="170"/>
      <c r="Z17" s="211"/>
      <c r="AA17" s="168"/>
      <c r="AB17" s="106">
        <f t="shared" si="0"/>
        <v>15</v>
      </c>
      <c r="AC17" s="10">
        <f t="shared" si="0"/>
        <v>15</v>
      </c>
      <c r="AD17" s="10">
        <f t="shared" si="0"/>
        <v>5</v>
      </c>
      <c r="AE17" s="11" t="s">
        <v>47</v>
      </c>
    </row>
    <row r="18" spans="1:31" ht="15.75" customHeight="1" x14ac:dyDescent="0.3">
      <c r="A18" s="195" t="s">
        <v>242</v>
      </c>
      <c r="B18" s="147" t="s">
        <v>171</v>
      </c>
      <c r="C18" s="210" t="s">
        <v>243</v>
      </c>
      <c r="D18" s="169"/>
      <c r="E18" s="170"/>
      <c r="F18" s="211"/>
      <c r="G18" s="163"/>
      <c r="H18" s="169"/>
      <c r="I18" s="170"/>
      <c r="J18" s="211"/>
      <c r="K18" s="163"/>
      <c r="L18" s="169">
        <v>10</v>
      </c>
      <c r="M18" s="170">
        <v>10</v>
      </c>
      <c r="N18" s="211">
        <v>4</v>
      </c>
      <c r="O18" s="163" t="s">
        <v>0</v>
      </c>
      <c r="P18" s="169"/>
      <c r="Q18" s="170"/>
      <c r="R18" s="211"/>
      <c r="S18" s="163" t="s">
        <v>209</v>
      </c>
      <c r="T18" s="169"/>
      <c r="U18" s="170"/>
      <c r="V18" s="211"/>
      <c r="W18" s="166"/>
      <c r="X18" s="169"/>
      <c r="Y18" s="170"/>
      <c r="Z18" s="211"/>
      <c r="AA18" s="168"/>
      <c r="AB18" s="106">
        <f t="shared" si="0"/>
        <v>10</v>
      </c>
      <c r="AC18" s="10">
        <f t="shared" si="0"/>
        <v>10</v>
      </c>
      <c r="AD18" s="10">
        <f t="shared" si="0"/>
        <v>4</v>
      </c>
      <c r="AE18" s="11" t="s">
        <v>47</v>
      </c>
    </row>
    <row r="19" spans="1:31" ht="15.75" customHeight="1" x14ac:dyDescent="0.3">
      <c r="A19" s="195" t="s">
        <v>244</v>
      </c>
      <c r="B19" s="147" t="s">
        <v>171</v>
      </c>
      <c r="C19" s="210" t="s">
        <v>245</v>
      </c>
      <c r="D19" s="169"/>
      <c r="E19" s="170"/>
      <c r="F19" s="211"/>
      <c r="G19" s="163"/>
      <c r="H19" s="169"/>
      <c r="I19" s="170"/>
      <c r="J19" s="211"/>
      <c r="K19" s="163"/>
      <c r="L19" s="169">
        <v>6</v>
      </c>
      <c r="M19" s="170"/>
      <c r="N19" s="211">
        <v>1</v>
      </c>
      <c r="O19" s="163" t="s">
        <v>0</v>
      </c>
      <c r="P19" s="169"/>
      <c r="Q19" s="170"/>
      <c r="R19" s="211"/>
      <c r="S19" s="163" t="s">
        <v>209</v>
      </c>
      <c r="T19" s="169"/>
      <c r="U19" s="170"/>
      <c r="V19" s="211"/>
      <c r="W19" s="166"/>
      <c r="X19" s="169"/>
      <c r="Y19" s="170"/>
      <c r="Z19" s="211"/>
      <c r="AA19" s="168"/>
      <c r="AB19" s="106">
        <f t="shared" si="0"/>
        <v>6</v>
      </c>
      <c r="AC19" s="10" t="str">
        <f t="shared" si="0"/>
        <v/>
      </c>
      <c r="AD19" s="10">
        <f t="shared" si="0"/>
        <v>1</v>
      </c>
      <c r="AE19" s="11" t="s">
        <v>47</v>
      </c>
    </row>
    <row r="20" spans="1:31" ht="15.75" customHeight="1" x14ac:dyDescent="0.3">
      <c r="A20" s="195" t="s">
        <v>246</v>
      </c>
      <c r="B20" s="147" t="s">
        <v>171</v>
      </c>
      <c r="C20" s="210" t="s">
        <v>247</v>
      </c>
      <c r="D20" s="169"/>
      <c r="E20" s="170"/>
      <c r="F20" s="211"/>
      <c r="G20" s="163"/>
      <c r="H20" s="169"/>
      <c r="I20" s="170"/>
      <c r="J20" s="211"/>
      <c r="K20" s="163"/>
      <c r="L20" s="169"/>
      <c r="M20" s="170"/>
      <c r="N20" s="211"/>
      <c r="O20" s="163"/>
      <c r="P20" s="169">
        <v>10</v>
      </c>
      <c r="Q20" s="170"/>
      <c r="R20" s="211">
        <v>2</v>
      </c>
      <c r="S20" s="163" t="s">
        <v>208</v>
      </c>
      <c r="T20" s="169"/>
      <c r="U20" s="170"/>
      <c r="V20" s="211"/>
      <c r="W20" s="166"/>
      <c r="X20" s="169"/>
      <c r="Y20" s="170"/>
      <c r="Z20" s="211"/>
      <c r="AA20" s="168"/>
      <c r="AB20" s="106">
        <f t="shared" si="0"/>
        <v>10</v>
      </c>
      <c r="AC20" s="10" t="str">
        <f t="shared" si="0"/>
        <v/>
      </c>
      <c r="AD20" s="10">
        <f t="shared" si="0"/>
        <v>2</v>
      </c>
      <c r="AE20" s="11" t="s">
        <v>47</v>
      </c>
    </row>
    <row r="21" spans="1:31" ht="15.75" customHeight="1" x14ac:dyDescent="0.3">
      <c r="A21" s="195" t="s">
        <v>248</v>
      </c>
      <c r="B21" s="147" t="s">
        <v>171</v>
      </c>
      <c r="C21" s="210" t="s">
        <v>249</v>
      </c>
      <c r="D21" s="169"/>
      <c r="E21" s="170"/>
      <c r="F21" s="211"/>
      <c r="G21" s="163"/>
      <c r="H21" s="169"/>
      <c r="I21" s="170"/>
      <c r="J21" s="211"/>
      <c r="K21" s="163"/>
      <c r="L21" s="169"/>
      <c r="M21" s="170"/>
      <c r="N21" s="211"/>
      <c r="O21" s="163"/>
      <c r="P21" s="169">
        <v>15</v>
      </c>
      <c r="Q21" s="170"/>
      <c r="R21" s="211">
        <v>1</v>
      </c>
      <c r="S21" s="163" t="s">
        <v>205</v>
      </c>
      <c r="T21" s="169"/>
      <c r="U21" s="170"/>
      <c r="V21" s="211"/>
      <c r="W21" s="166"/>
      <c r="X21" s="169"/>
      <c r="Y21" s="170"/>
      <c r="Z21" s="211"/>
      <c r="AA21" s="168"/>
      <c r="AB21" s="106">
        <f t="shared" si="0"/>
        <v>15</v>
      </c>
      <c r="AC21" s="10" t="str">
        <f t="shared" si="0"/>
        <v/>
      </c>
      <c r="AD21" s="10">
        <f t="shared" si="0"/>
        <v>1</v>
      </c>
      <c r="AE21" s="11" t="s">
        <v>47</v>
      </c>
    </row>
    <row r="22" spans="1:31" ht="15.75" customHeight="1" x14ac:dyDescent="0.3">
      <c r="A22" s="217"/>
      <c r="B22" s="224"/>
      <c r="D22" s="169"/>
      <c r="E22" s="170"/>
      <c r="F22" s="211"/>
      <c r="G22" s="163"/>
      <c r="H22" s="169"/>
      <c r="I22" s="170"/>
      <c r="J22" s="211"/>
      <c r="K22" s="163"/>
      <c r="L22" s="169"/>
      <c r="M22" s="170"/>
      <c r="N22" s="211"/>
      <c r="O22" s="163"/>
      <c r="P22" s="169"/>
      <c r="Q22" s="170"/>
      <c r="R22" s="211"/>
      <c r="S22" s="163"/>
      <c r="T22" s="169"/>
      <c r="U22" s="170"/>
      <c r="V22" s="211"/>
      <c r="W22" s="166"/>
      <c r="X22" s="169"/>
      <c r="Y22" s="170"/>
      <c r="Z22" s="211"/>
      <c r="AA22" s="168"/>
      <c r="AB22" s="106" t="str">
        <f t="shared" si="0"/>
        <v/>
      </c>
      <c r="AC22" s="10" t="str">
        <f t="shared" si="0"/>
        <v/>
      </c>
      <c r="AD22" s="10" t="str">
        <f t="shared" si="0"/>
        <v/>
      </c>
      <c r="AE22" s="11" t="s">
        <v>47</v>
      </c>
    </row>
    <row r="23" spans="1:31" s="159" customFormat="1" ht="15.75" customHeight="1" thickBot="1" x14ac:dyDescent="0.35">
      <c r="A23" s="13"/>
      <c r="B23" s="130"/>
      <c r="C23" s="131" t="s">
        <v>21</v>
      </c>
      <c r="D23" s="17">
        <f>SUM(D12:D22)</f>
        <v>32</v>
      </c>
      <c r="E23" s="17">
        <f>SUM(E12:E22)</f>
        <v>0</v>
      </c>
      <c r="F23" s="17">
        <f>SUM(F12:F22)</f>
        <v>9</v>
      </c>
      <c r="G23" s="22" t="s">
        <v>47</v>
      </c>
      <c r="H23" s="23">
        <f>SUM(H12:H22)</f>
        <v>21</v>
      </c>
      <c r="I23" s="17">
        <f>SUM(I12:I22)</f>
        <v>15</v>
      </c>
      <c r="J23" s="17">
        <f>SUM(J12:J22)</f>
        <v>6</v>
      </c>
      <c r="K23" s="22" t="s">
        <v>47</v>
      </c>
      <c r="L23" s="21">
        <f>SUM(L12:L22)</f>
        <v>16</v>
      </c>
      <c r="M23" s="17">
        <f>SUM(M12:M22)</f>
        <v>10</v>
      </c>
      <c r="N23" s="17">
        <f>SUM(N12:N22)</f>
        <v>5</v>
      </c>
      <c r="O23" s="22" t="s">
        <v>47</v>
      </c>
      <c r="P23" s="23">
        <f>SUM(P12:P22)</f>
        <v>25</v>
      </c>
      <c r="Q23" s="17">
        <f>SUM(Q12:Q22)</f>
        <v>0</v>
      </c>
      <c r="R23" s="17">
        <f>SUM(R12:R22)</f>
        <v>3</v>
      </c>
      <c r="S23" s="22" t="s">
        <v>47</v>
      </c>
      <c r="T23" s="23">
        <f>SUM(T12:T22)</f>
        <v>0</v>
      </c>
      <c r="U23" s="17">
        <f>SUM(U12:U22)</f>
        <v>0</v>
      </c>
      <c r="V23" s="17">
        <f>SUM(V12:V22)</f>
        <v>0</v>
      </c>
      <c r="W23" s="22" t="s">
        <v>47</v>
      </c>
      <c r="X23" s="21">
        <f>SUM(X12:X22)</f>
        <v>0</v>
      </c>
      <c r="Y23" s="17">
        <f>SUM(Y12:Y22)</f>
        <v>0</v>
      </c>
      <c r="Z23" s="17">
        <f>SUM(Z12:Z22)</f>
        <v>0</v>
      </c>
      <c r="AA23" s="24" t="s">
        <v>47</v>
      </c>
      <c r="AB23" s="23">
        <f>SUM(AB12:AB22)</f>
        <v>94</v>
      </c>
      <c r="AC23" s="17">
        <f>SUM(AC12:AC22)</f>
        <v>25</v>
      </c>
      <c r="AD23" s="17">
        <f>SUM(AD12:AD22)</f>
        <v>23</v>
      </c>
      <c r="AE23" s="22" t="s">
        <v>47</v>
      </c>
    </row>
    <row r="24" spans="1:31" s="159" customFormat="1" ht="15.75" customHeight="1" thickBot="1" x14ac:dyDescent="0.35">
      <c r="A24" s="73"/>
      <c r="B24" s="74"/>
      <c r="C24" s="51" t="s">
        <v>33</v>
      </c>
      <c r="D24" s="78">
        <f>D10+D23</f>
        <v>82</v>
      </c>
      <c r="E24" s="41">
        <f>E10+E23</f>
        <v>6</v>
      </c>
      <c r="F24" s="41">
        <f>F10+F23</f>
        <v>27</v>
      </c>
      <c r="G24" s="82" t="s">
        <v>47</v>
      </c>
      <c r="H24" s="78">
        <f>H10+H23</f>
        <v>94</v>
      </c>
      <c r="I24" s="41">
        <f>I10+I23</f>
        <v>32</v>
      </c>
      <c r="J24" s="41">
        <f>J10+J23</f>
        <v>28</v>
      </c>
      <c r="K24" s="82" t="s">
        <v>47</v>
      </c>
      <c r="L24" s="78">
        <f>L10+L23</f>
        <v>71</v>
      </c>
      <c r="M24" s="41">
        <f>M10+M23</f>
        <v>46</v>
      </c>
      <c r="N24" s="41">
        <f>N10+N23</f>
        <v>28</v>
      </c>
      <c r="O24" s="82" t="s">
        <v>47</v>
      </c>
      <c r="P24" s="78">
        <f>P10+P23</f>
        <v>89</v>
      </c>
      <c r="Q24" s="41">
        <f>Q10+Q23</f>
        <v>48</v>
      </c>
      <c r="R24" s="41">
        <f>R10+R23</f>
        <v>31</v>
      </c>
      <c r="S24" s="82" t="s">
        <v>47</v>
      </c>
      <c r="T24" s="78">
        <f>T10+T23</f>
        <v>0</v>
      </c>
      <c r="U24" s="41">
        <f>U10+U23</f>
        <v>0</v>
      </c>
      <c r="V24" s="41">
        <f>V10+V23</f>
        <v>0</v>
      </c>
      <c r="W24" s="82" t="s">
        <v>47</v>
      </c>
      <c r="X24" s="78">
        <f>X10+X23</f>
        <v>0</v>
      </c>
      <c r="Y24" s="41">
        <f>Y10+Y23</f>
        <v>0</v>
      </c>
      <c r="Z24" s="41">
        <f>Z10+Z23</f>
        <v>0</v>
      </c>
      <c r="AA24" s="102" t="s">
        <v>47</v>
      </c>
      <c r="AB24" s="107">
        <f>AB10+AB23</f>
        <v>336</v>
      </c>
      <c r="AC24" s="41">
        <f>AC10+AC23</f>
        <v>132</v>
      </c>
      <c r="AD24" s="41">
        <f>AD10+AD23</f>
        <v>120</v>
      </c>
      <c r="AE24" s="83">
        <f>AE47+AE10</f>
        <v>8</v>
      </c>
    </row>
    <row r="25" spans="1:31" s="159" customFormat="1" ht="9.9499999999999993" customHeight="1" thickBot="1" x14ac:dyDescent="0.35">
      <c r="A25" s="276"/>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105"/>
      <c r="AC25" s="69"/>
      <c r="AD25" s="69"/>
      <c r="AE25" s="121"/>
    </row>
    <row r="26" spans="1:31" ht="15.75" customHeight="1" x14ac:dyDescent="0.3">
      <c r="A26" s="25" t="s">
        <v>58</v>
      </c>
      <c r="B26" s="26"/>
      <c r="C26" s="27" t="s">
        <v>7</v>
      </c>
      <c r="D26" s="331"/>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214"/>
      <c r="AC26" s="215"/>
      <c r="AD26" s="215"/>
      <c r="AE26" s="216"/>
    </row>
    <row r="27" spans="1:31" ht="15.75" customHeight="1" thickBot="1" x14ac:dyDescent="0.35">
      <c r="A27" s="217"/>
      <c r="B27" s="181"/>
      <c r="C27" s="225"/>
      <c r="D27" s="169"/>
      <c r="E27" s="170"/>
      <c r="F27" s="19" t="s">
        <v>47</v>
      </c>
      <c r="G27" s="171"/>
      <c r="H27" s="169"/>
      <c r="I27" s="170"/>
      <c r="J27" s="19" t="s">
        <v>47</v>
      </c>
      <c r="K27" s="171"/>
      <c r="L27" s="169"/>
      <c r="M27" s="170"/>
      <c r="N27" s="19" t="s">
        <v>47</v>
      </c>
      <c r="O27" s="171"/>
      <c r="P27" s="169"/>
      <c r="Q27" s="170"/>
      <c r="R27" s="19" t="s">
        <v>47</v>
      </c>
      <c r="S27" s="171"/>
      <c r="T27" s="169"/>
      <c r="U27" s="170"/>
      <c r="V27" s="19" t="s">
        <v>47</v>
      </c>
      <c r="W27" s="171"/>
      <c r="X27" s="169"/>
      <c r="Y27" s="170"/>
      <c r="Z27" s="19" t="s">
        <v>47</v>
      </c>
      <c r="AA27" s="172"/>
      <c r="AB27" s="106" t="str">
        <f t="shared" ref="AB27:AC29" si="1">IF(D27+H27+L27+P27+T27+X27=0,"",D27+H27+L27+P27+T27+X27)</f>
        <v/>
      </c>
      <c r="AC27" s="10" t="str">
        <f t="shared" si="1"/>
        <v/>
      </c>
      <c r="AD27" s="19" t="s">
        <v>47</v>
      </c>
      <c r="AE27" s="11" t="s">
        <v>47</v>
      </c>
    </row>
    <row r="28" spans="1:31" ht="15.75" customHeight="1" thickBot="1" x14ac:dyDescent="0.35">
      <c r="A28" s="29"/>
      <c r="B28" s="30"/>
      <c r="C28" s="149" t="s">
        <v>30</v>
      </c>
      <c r="D28" s="31">
        <f>SUM(D27:D27)</f>
        <v>0</v>
      </c>
      <c r="E28" s="32">
        <f>SUM(E27:E27)</f>
        <v>0</v>
      </c>
      <c r="F28" s="33" t="s">
        <v>47</v>
      </c>
      <c r="G28" s="34" t="s">
        <v>47</v>
      </c>
      <c r="H28" s="35">
        <f>SUM(H27:H27)</f>
        <v>0</v>
      </c>
      <c r="I28" s="32">
        <f>SUM(I27:I27)</f>
        <v>0</v>
      </c>
      <c r="J28" s="33" t="s">
        <v>47</v>
      </c>
      <c r="K28" s="34" t="s">
        <v>47</v>
      </c>
      <c r="L28" s="31">
        <f>SUM(L27:L27)</f>
        <v>0</v>
      </c>
      <c r="M28" s="32">
        <f>SUM(M27:M27)</f>
        <v>0</v>
      </c>
      <c r="N28" s="33" t="s">
        <v>47</v>
      </c>
      <c r="O28" s="34" t="s">
        <v>47</v>
      </c>
      <c r="P28" s="35">
        <f>SUM(P27:P27)</f>
        <v>0</v>
      </c>
      <c r="Q28" s="32">
        <f>SUM(Q27:Q27)</f>
        <v>0</v>
      </c>
      <c r="R28" s="33" t="s">
        <v>47</v>
      </c>
      <c r="S28" s="34" t="s">
        <v>47</v>
      </c>
      <c r="T28" s="31">
        <f>SUM(T27:T27)</f>
        <v>0</v>
      </c>
      <c r="U28" s="32">
        <f>SUM(U27:U27)</f>
        <v>0</v>
      </c>
      <c r="V28" s="33" t="s">
        <v>47</v>
      </c>
      <c r="W28" s="34" t="s">
        <v>47</v>
      </c>
      <c r="X28" s="31">
        <f>SUM(X27:X27)</f>
        <v>0</v>
      </c>
      <c r="Y28" s="32">
        <f>SUM(Y27:Y27)</f>
        <v>0</v>
      </c>
      <c r="Z28" s="33" t="s">
        <v>47</v>
      </c>
      <c r="AA28" s="36" t="s">
        <v>47</v>
      </c>
      <c r="AB28" s="88" t="str">
        <f t="shared" si="1"/>
        <v/>
      </c>
      <c r="AC28" s="72" t="str">
        <f t="shared" si="1"/>
        <v/>
      </c>
      <c r="AD28" s="33" t="s">
        <v>47</v>
      </c>
      <c r="AE28" s="92" t="s">
        <v>47</v>
      </c>
    </row>
    <row r="29" spans="1:31" ht="15.75" customHeight="1" thickBot="1" x14ac:dyDescent="0.35">
      <c r="A29" s="4"/>
      <c r="B29" s="28"/>
      <c r="C29" s="61" t="s">
        <v>24</v>
      </c>
      <c r="D29" s="62">
        <f>D24+D28</f>
        <v>82</v>
      </c>
      <c r="E29" s="63">
        <f>E24+E28</f>
        <v>6</v>
      </c>
      <c r="F29" s="64" t="s">
        <v>47</v>
      </c>
      <c r="G29" s="65" t="s">
        <v>47</v>
      </c>
      <c r="H29" s="66">
        <f>H24+H28</f>
        <v>94</v>
      </c>
      <c r="I29" s="63">
        <f>I24+I28</f>
        <v>32</v>
      </c>
      <c r="J29" s="64" t="s">
        <v>47</v>
      </c>
      <c r="K29" s="65" t="s">
        <v>47</v>
      </c>
      <c r="L29" s="62">
        <f>L24+L28</f>
        <v>71</v>
      </c>
      <c r="M29" s="63">
        <f>M24+M28</f>
        <v>46</v>
      </c>
      <c r="N29" s="64" t="s">
        <v>47</v>
      </c>
      <c r="O29" s="65" t="s">
        <v>47</v>
      </c>
      <c r="P29" s="66">
        <f>P24+P28</f>
        <v>89</v>
      </c>
      <c r="Q29" s="63">
        <f>Q24+Q28</f>
        <v>48</v>
      </c>
      <c r="R29" s="64" t="s">
        <v>47</v>
      </c>
      <c r="S29" s="65" t="s">
        <v>47</v>
      </c>
      <c r="T29" s="62">
        <f>T24+T28</f>
        <v>0</v>
      </c>
      <c r="U29" s="63">
        <f>U24+U28</f>
        <v>0</v>
      </c>
      <c r="V29" s="64" t="s">
        <v>47</v>
      </c>
      <c r="W29" s="65" t="s">
        <v>47</v>
      </c>
      <c r="X29" s="62">
        <f>X24+X28</f>
        <v>0</v>
      </c>
      <c r="Y29" s="63">
        <f>Y24+Y28</f>
        <v>0</v>
      </c>
      <c r="Z29" s="64" t="s">
        <v>47</v>
      </c>
      <c r="AA29" s="67" t="s">
        <v>47</v>
      </c>
      <c r="AB29" s="109">
        <f t="shared" si="1"/>
        <v>336</v>
      </c>
      <c r="AC29" s="86">
        <f t="shared" si="1"/>
        <v>132</v>
      </c>
      <c r="AD29" s="64" t="s">
        <v>47</v>
      </c>
      <c r="AE29" s="91" t="s">
        <v>47</v>
      </c>
    </row>
    <row r="30" spans="1:31" ht="15.75" customHeight="1" thickTop="1" x14ac:dyDescent="0.3">
      <c r="A30" s="37" t="s">
        <v>59</v>
      </c>
      <c r="B30" s="38"/>
      <c r="C30" s="60" t="s">
        <v>8</v>
      </c>
      <c r="D30" s="331"/>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183"/>
      <c r="AC30" s="184"/>
      <c r="AD30" s="184"/>
      <c r="AE30" s="185"/>
    </row>
    <row r="31" spans="1:31" s="191" customFormat="1" ht="15.75" customHeight="1" thickBot="1" x14ac:dyDescent="0.35">
      <c r="A31" s="217"/>
      <c r="B31" s="19"/>
      <c r="C31" s="196"/>
      <c r="D31" s="170"/>
      <c r="E31" s="170"/>
      <c r="F31" s="170"/>
      <c r="G31" s="193"/>
      <c r="H31" s="170"/>
      <c r="I31" s="170"/>
      <c r="J31" s="170"/>
      <c r="K31" s="193"/>
      <c r="L31" s="170"/>
      <c r="M31" s="170"/>
      <c r="N31" s="170"/>
      <c r="O31" s="193"/>
      <c r="P31" s="170"/>
      <c r="Q31" s="170"/>
      <c r="R31" s="170"/>
      <c r="S31" s="193"/>
      <c r="T31" s="170"/>
      <c r="U31" s="170"/>
      <c r="V31" s="170"/>
      <c r="W31" s="193"/>
      <c r="X31" s="170"/>
      <c r="Y31" s="170"/>
      <c r="Z31" s="170"/>
      <c r="AA31" s="193"/>
      <c r="AB31" s="106" t="str">
        <f>IF(D31+H31+L31+P31+T31+X31=0,"",D31+H31+L31+P31+T31+X31)</f>
        <v/>
      </c>
      <c r="AC31" s="10" t="str">
        <f>IF(E31+I31+M31+Q31+U31+Y31=0,"",E31+I31+M31+Q31+U31+Y31)</f>
        <v/>
      </c>
      <c r="AD31" s="10" t="str">
        <f>IF(F31+J31+N31+R31+V31+Z31=0,"",F31+J31+N31+R31+V31+Z31)</f>
        <v/>
      </c>
      <c r="AE31" s="11" t="s">
        <v>47</v>
      </c>
    </row>
    <row r="32" spans="1:31" s="191" customFormat="1" ht="9.9499999999999993" customHeight="1" thickTop="1" thickBot="1" x14ac:dyDescent="0.25">
      <c r="A32" s="287"/>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9"/>
      <c r="AB32" s="112"/>
      <c r="AC32" s="113"/>
      <c r="AD32" s="113"/>
      <c r="AE32" s="114"/>
    </row>
    <row r="33" spans="1:31" s="191" customFormat="1" ht="15.75" customHeight="1" thickTop="1" x14ac:dyDescent="0.3">
      <c r="A33" s="219"/>
      <c r="B33" s="5" t="s">
        <v>0</v>
      </c>
      <c r="C33" s="1" t="s">
        <v>31</v>
      </c>
      <c r="D33" s="201"/>
      <c r="E33" s="201"/>
      <c r="F33" s="202"/>
      <c r="G33" s="203"/>
      <c r="H33" s="202"/>
      <c r="I33" s="201"/>
      <c r="J33" s="202"/>
      <c r="K33" s="202"/>
      <c r="L33" s="202"/>
      <c r="M33" s="201"/>
      <c r="N33" s="202"/>
      <c r="O33" s="202"/>
      <c r="P33" s="202"/>
      <c r="Q33" s="201"/>
      <c r="R33" s="202"/>
      <c r="S33" s="202"/>
      <c r="T33" s="202"/>
      <c r="U33" s="201"/>
      <c r="V33" s="202"/>
      <c r="W33" s="202"/>
      <c r="X33" s="202"/>
      <c r="Y33" s="201"/>
      <c r="Z33" s="202"/>
      <c r="AA33" s="203"/>
      <c r="AB33" s="127"/>
      <c r="AC33" s="128"/>
      <c r="AD33" s="128"/>
      <c r="AE33" s="129"/>
    </row>
    <row r="34" spans="1:31" s="191" customFormat="1" ht="9.9499999999999993" customHeight="1" x14ac:dyDescent="0.2">
      <c r="A34" s="290"/>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2"/>
      <c r="AB34" s="98"/>
      <c r="AC34" s="97"/>
      <c r="AD34" s="97"/>
      <c r="AE34" s="117"/>
    </row>
    <row r="35" spans="1:31" s="191" customFormat="1" ht="15.75" customHeight="1" x14ac:dyDescent="0.2">
      <c r="A35" s="285" t="s">
        <v>55</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98"/>
      <c r="AC35" s="97"/>
      <c r="AD35" s="97"/>
      <c r="AE35" s="117"/>
    </row>
    <row r="36" spans="1:31" s="191" customFormat="1" ht="15.75" customHeight="1" x14ac:dyDescent="0.3">
      <c r="A36" s="3"/>
      <c r="B36" s="19"/>
      <c r="C36" s="2" t="s">
        <v>39</v>
      </c>
      <c r="D36" s="94"/>
      <c r="E36" s="95"/>
      <c r="F36" s="10"/>
      <c r="G36" s="68">
        <f>COUNTIF(G12:G27,"A")</f>
        <v>0</v>
      </c>
      <c r="H36" s="94"/>
      <c r="I36" s="95"/>
      <c r="J36" s="10"/>
      <c r="K36" s="68">
        <f>COUNTIF(K12:K27,"A")</f>
        <v>0</v>
      </c>
      <c r="L36" s="94"/>
      <c r="M36" s="95"/>
      <c r="N36" s="10"/>
      <c r="O36" s="68">
        <f>COUNTIF(O12:O27,"A")</f>
        <v>0</v>
      </c>
      <c r="P36" s="94"/>
      <c r="Q36" s="95"/>
      <c r="R36" s="10"/>
      <c r="S36" s="68">
        <f>COUNTIF(S12:S27,"A")</f>
        <v>0</v>
      </c>
      <c r="T36" s="94"/>
      <c r="U36" s="95"/>
      <c r="V36" s="10"/>
      <c r="W36" s="68">
        <f>COUNTIF(W12:W27,"A")</f>
        <v>0</v>
      </c>
      <c r="X36" s="94"/>
      <c r="Y36" s="95"/>
      <c r="Z36" s="10"/>
      <c r="AA36" s="94">
        <f>COUNTIF(AA12:AA27,"A")</f>
        <v>0</v>
      </c>
      <c r="AB36" s="98"/>
      <c r="AC36" s="97"/>
      <c r="AD36" s="43"/>
      <c r="AE36" s="39">
        <f t="shared" ref="AE36:AE46" si="2">SUM(D36:AA36)</f>
        <v>0</v>
      </c>
    </row>
    <row r="37" spans="1:31" s="191" customFormat="1" ht="15.75" customHeight="1" x14ac:dyDescent="0.3">
      <c r="A37" s="3"/>
      <c r="B37" s="19"/>
      <c r="C37" s="2" t="s">
        <v>40</v>
      </c>
      <c r="D37" s="94"/>
      <c r="E37" s="95"/>
      <c r="F37" s="10"/>
      <c r="G37" s="68">
        <f>COUNTIF(G12:G27,"B")</f>
        <v>3</v>
      </c>
      <c r="H37" s="94"/>
      <c r="I37" s="95"/>
      <c r="J37" s="10"/>
      <c r="K37" s="68">
        <f>COUNTIF(K12:K27,"B")</f>
        <v>1</v>
      </c>
      <c r="L37" s="94"/>
      <c r="M37" s="95"/>
      <c r="N37" s="10"/>
      <c r="O37" s="68">
        <f>COUNTIF(O12:O27,"B")</f>
        <v>0</v>
      </c>
      <c r="P37" s="94"/>
      <c r="Q37" s="95"/>
      <c r="R37" s="10"/>
      <c r="S37" s="68">
        <f>COUNTIF(S12:S27,"B")</f>
        <v>1</v>
      </c>
      <c r="T37" s="94"/>
      <c r="U37" s="95"/>
      <c r="V37" s="10"/>
      <c r="W37" s="68">
        <f>COUNTIF(W12:W27,"B")</f>
        <v>0</v>
      </c>
      <c r="X37" s="94"/>
      <c r="Y37" s="95"/>
      <c r="Z37" s="10"/>
      <c r="AA37" s="94">
        <f>COUNTIF(AA12:AA27,"B")</f>
        <v>0</v>
      </c>
      <c r="AB37" s="98"/>
      <c r="AC37" s="97"/>
      <c r="AD37" s="43"/>
      <c r="AE37" s="39">
        <f t="shared" si="2"/>
        <v>5</v>
      </c>
    </row>
    <row r="38" spans="1:31" s="191" customFormat="1" ht="15.75" customHeight="1" x14ac:dyDescent="0.3">
      <c r="A38" s="3"/>
      <c r="B38" s="19"/>
      <c r="C38" s="2" t="s">
        <v>41</v>
      </c>
      <c r="D38" s="94"/>
      <c r="E38" s="95"/>
      <c r="F38" s="10"/>
      <c r="G38" s="68">
        <f>COUNTIF(G12:G27,"F")</f>
        <v>0</v>
      </c>
      <c r="H38" s="94"/>
      <c r="I38" s="95"/>
      <c r="J38" s="10"/>
      <c r="K38" s="68">
        <f>COUNTIF(K12:K27,"F")</f>
        <v>0</v>
      </c>
      <c r="L38" s="94"/>
      <c r="M38" s="95"/>
      <c r="N38" s="10"/>
      <c r="O38" s="68">
        <f>COUNTIF(O12:O27,"F")</f>
        <v>0</v>
      </c>
      <c r="P38" s="94"/>
      <c r="Q38" s="95"/>
      <c r="R38" s="10"/>
      <c r="S38" s="68">
        <f>COUNTIF(S12:S27,"F")</f>
        <v>0</v>
      </c>
      <c r="T38" s="94"/>
      <c r="U38" s="95"/>
      <c r="V38" s="10"/>
      <c r="W38" s="68">
        <f>COUNTIF(W12:W27,"F")</f>
        <v>0</v>
      </c>
      <c r="X38" s="94"/>
      <c r="Y38" s="95"/>
      <c r="Z38" s="10"/>
      <c r="AA38" s="94">
        <f>COUNTIF(AA12:AA27,"F")</f>
        <v>0</v>
      </c>
      <c r="AB38" s="98"/>
      <c r="AC38" s="97"/>
      <c r="AD38" s="43"/>
      <c r="AE38" s="39">
        <f t="shared" si="2"/>
        <v>0</v>
      </c>
    </row>
    <row r="39" spans="1:31" s="191" customFormat="1" ht="15.75" customHeight="1" x14ac:dyDescent="0.3">
      <c r="A39" s="3"/>
      <c r="B39" s="19"/>
      <c r="C39" s="2" t="s">
        <v>42</v>
      </c>
      <c r="D39" s="94"/>
      <c r="E39" s="95"/>
      <c r="F39" s="10"/>
      <c r="G39" s="68">
        <f>COUNTIF(G12:G27,"F(Z)")</f>
        <v>0</v>
      </c>
      <c r="H39" s="94"/>
      <c r="I39" s="95"/>
      <c r="J39" s="10"/>
      <c r="K39" s="68">
        <f>COUNTIF(K12:K27,"F(Z)")</f>
        <v>0</v>
      </c>
      <c r="L39" s="94"/>
      <c r="M39" s="95"/>
      <c r="N39" s="10"/>
      <c r="O39" s="68">
        <f>COUNTIF(O12:O27,"F(Z)")</f>
        <v>0</v>
      </c>
      <c r="P39" s="94"/>
      <c r="Q39" s="95"/>
      <c r="R39" s="10"/>
      <c r="S39" s="68">
        <f>COUNTIF(S12:S27,"F(Z)")</f>
        <v>0</v>
      </c>
      <c r="T39" s="94"/>
      <c r="U39" s="95"/>
      <c r="V39" s="10"/>
      <c r="W39" s="68">
        <f>COUNTIF(W12:W27,"F(Z)")</f>
        <v>0</v>
      </c>
      <c r="X39" s="94"/>
      <c r="Y39" s="95"/>
      <c r="Z39" s="10"/>
      <c r="AA39" s="94">
        <f>COUNTIF(AA12:AA27,"F(Z)")</f>
        <v>0</v>
      </c>
      <c r="AB39" s="98"/>
      <c r="AC39" s="97"/>
      <c r="AD39" s="43"/>
      <c r="AE39" s="39">
        <f t="shared" si="2"/>
        <v>0</v>
      </c>
    </row>
    <row r="40" spans="1:31" s="191" customFormat="1" ht="15.75" customHeight="1" x14ac:dyDescent="0.3">
      <c r="A40" s="3"/>
      <c r="B40" s="19"/>
      <c r="C40" s="2" t="s">
        <v>23</v>
      </c>
      <c r="D40" s="94"/>
      <c r="E40" s="95"/>
      <c r="F40" s="10"/>
      <c r="G40" s="68">
        <f>COUNTIF(G12:G27,"G")</f>
        <v>0</v>
      </c>
      <c r="H40" s="94"/>
      <c r="I40" s="95"/>
      <c r="J40" s="10"/>
      <c r="K40" s="68">
        <f>COUNTIF(K12:K27,"G")</f>
        <v>0</v>
      </c>
      <c r="L40" s="94"/>
      <c r="M40" s="95"/>
      <c r="N40" s="10"/>
      <c r="O40" s="68">
        <f>COUNTIF(O12:O27,"G")</f>
        <v>0</v>
      </c>
      <c r="P40" s="94"/>
      <c r="Q40" s="95"/>
      <c r="R40" s="10"/>
      <c r="S40" s="68">
        <f>COUNTIF(S12:S27,"G")</f>
        <v>0</v>
      </c>
      <c r="T40" s="94"/>
      <c r="U40" s="95"/>
      <c r="V40" s="10"/>
      <c r="W40" s="68">
        <f>COUNTIF(W12:W27,"G")</f>
        <v>0</v>
      </c>
      <c r="X40" s="94"/>
      <c r="Y40" s="95"/>
      <c r="Z40" s="10"/>
      <c r="AA40" s="94">
        <f>COUNTIF(AA12:AA27,"G")</f>
        <v>0</v>
      </c>
      <c r="AB40" s="98"/>
      <c r="AC40" s="97"/>
      <c r="AD40" s="43"/>
      <c r="AE40" s="39">
        <f t="shared" si="2"/>
        <v>0</v>
      </c>
    </row>
    <row r="41" spans="1:31" s="191" customFormat="1" ht="15.75" customHeight="1" x14ac:dyDescent="0.3">
      <c r="A41" s="3"/>
      <c r="B41" s="19"/>
      <c r="C41" s="2" t="s">
        <v>43</v>
      </c>
      <c r="D41" s="94"/>
      <c r="E41" s="95"/>
      <c r="F41" s="10"/>
      <c r="G41" s="68">
        <f>COUNTIF(G12:G27,"G(Z)")</f>
        <v>0</v>
      </c>
      <c r="H41" s="94"/>
      <c r="I41" s="95"/>
      <c r="J41" s="10"/>
      <c r="K41" s="68">
        <f>COUNTIF(K12:K27,"G(Z)")</f>
        <v>0</v>
      </c>
      <c r="L41" s="94"/>
      <c r="M41" s="95"/>
      <c r="N41" s="10"/>
      <c r="O41" s="68">
        <f>COUNTIF(O12:O27,"G(Z)")</f>
        <v>0</v>
      </c>
      <c r="P41" s="94"/>
      <c r="Q41" s="95"/>
      <c r="R41" s="10"/>
      <c r="S41" s="68">
        <f>COUNTIF(S12:S27,"G(Z)")</f>
        <v>0</v>
      </c>
      <c r="T41" s="94"/>
      <c r="U41" s="95"/>
      <c r="V41" s="10"/>
      <c r="W41" s="68">
        <f>COUNTIF(W12:W27,"G(Z)")</f>
        <v>0</v>
      </c>
      <c r="X41" s="94"/>
      <c r="Y41" s="95"/>
      <c r="Z41" s="10"/>
      <c r="AA41" s="94">
        <f>COUNTIF(AA12:AA27,"G(Z)")</f>
        <v>0</v>
      </c>
      <c r="AB41" s="98"/>
      <c r="AC41" s="97"/>
      <c r="AD41" s="43"/>
      <c r="AE41" s="39">
        <f t="shared" si="2"/>
        <v>0</v>
      </c>
    </row>
    <row r="42" spans="1:31" s="191" customFormat="1" ht="15.75" customHeight="1" x14ac:dyDescent="0.3">
      <c r="A42" s="3"/>
      <c r="B42" s="19"/>
      <c r="C42" s="2" t="s">
        <v>32</v>
      </c>
      <c r="D42" s="94"/>
      <c r="E42" s="95"/>
      <c r="F42" s="10"/>
      <c r="G42" s="68">
        <f>COUNTIF(G12:G27,"V")</f>
        <v>0</v>
      </c>
      <c r="H42" s="94"/>
      <c r="I42" s="95"/>
      <c r="J42" s="10"/>
      <c r="K42" s="68">
        <f>COUNTIF(K12:K27,"V")</f>
        <v>0</v>
      </c>
      <c r="L42" s="94"/>
      <c r="M42" s="95"/>
      <c r="N42" s="10"/>
      <c r="O42" s="68">
        <f>COUNTIF(O12:O27,"V")</f>
        <v>0</v>
      </c>
      <c r="P42" s="94"/>
      <c r="Q42" s="95"/>
      <c r="R42" s="10"/>
      <c r="S42" s="68">
        <f>COUNTIF(S12:S27,"V")</f>
        <v>0</v>
      </c>
      <c r="T42" s="94"/>
      <c r="U42" s="95"/>
      <c r="V42" s="10"/>
      <c r="W42" s="68">
        <f>COUNTIF(W12:W27,"V")</f>
        <v>0</v>
      </c>
      <c r="X42" s="94"/>
      <c r="Y42" s="95"/>
      <c r="Z42" s="10"/>
      <c r="AA42" s="94">
        <f>COUNTIF(AA12:AA27,"V")</f>
        <v>0</v>
      </c>
      <c r="AB42" s="98"/>
      <c r="AC42" s="97"/>
      <c r="AD42" s="43"/>
      <c r="AE42" s="39">
        <f t="shared" si="2"/>
        <v>0</v>
      </c>
    </row>
    <row r="43" spans="1:31" s="191" customFormat="1" ht="15.75" customHeight="1" x14ac:dyDescent="0.3">
      <c r="A43" s="3"/>
      <c r="B43" s="19"/>
      <c r="C43" s="2" t="s">
        <v>44</v>
      </c>
      <c r="D43" s="94"/>
      <c r="E43" s="95"/>
      <c r="F43" s="10"/>
      <c r="G43" s="68">
        <f>COUNTIF(G12:G27,"V(Z)")</f>
        <v>0</v>
      </c>
      <c r="H43" s="94"/>
      <c r="I43" s="95"/>
      <c r="J43" s="10"/>
      <c r="K43" s="68">
        <f>COUNTIF(K12:K27,"V(Z)")</f>
        <v>0</v>
      </c>
      <c r="L43" s="94"/>
      <c r="M43" s="95"/>
      <c r="N43" s="10"/>
      <c r="O43" s="68">
        <f>COUNTIF(O12:O27,"V(Z)")</f>
        <v>0</v>
      </c>
      <c r="P43" s="94"/>
      <c r="Q43" s="95"/>
      <c r="R43" s="10"/>
      <c r="S43" s="68">
        <f>COUNTIF(S12:S27,"V(Z)")</f>
        <v>0</v>
      </c>
      <c r="T43" s="94"/>
      <c r="U43" s="95"/>
      <c r="V43" s="10"/>
      <c r="W43" s="68">
        <f>COUNTIF(W12:W27,"V(Z)")</f>
        <v>0</v>
      </c>
      <c r="X43" s="94"/>
      <c r="Y43" s="95"/>
      <c r="Z43" s="10"/>
      <c r="AA43" s="94">
        <f>COUNTIF(AA12:AA27,"V(Z)")</f>
        <v>0</v>
      </c>
      <c r="AB43" s="98"/>
      <c r="AC43" s="97"/>
      <c r="AD43" s="43"/>
      <c r="AE43" s="39">
        <f t="shared" si="2"/>
        <v>0</v>
      </c>
    </row>
    <row r="44" spans="1:31" s="191" customFormat="1" ht="15.75" customHeight="1" x14ac:dyDescent="0.3">
      <c r="A44" s="3"/>
      <c r="B44" s="19"/>
      <c r="C44" s="2" t="s">
        <v>45</v>
      </c>
      <c r="D44" s="94"/>
      <c r="E44" s="95"/>
      <c r="F44" s="10"/>
      <c r="G44" s="68">
        <f>COUNTIF(G12:G27,"AV")</f>
        <v>0</v>
      </c>
      <c r="H44" s="94"/>
      <c r="I44" s="95"/>
      <c r="J44" s="10"/>
      <c r="K44" s="68">
        <f>COUNTIF(K12:K27,"AV")</f>
        <v>0</v>
      </c>
      <c r="L44" s="94"/>
      <c r="M44" s="95"/>
      <c r="N44" s="10"/>
      <c r="O44" s="68">
        <f>COUNTIF(O12:O27,"AV")</f>
        <v>0</v>
      </c>
      <c r="P44" s="94"/>
      <c r="Q44" s="95"/>
      <c r="R44" s="10"/>
      <c r="S44" s="68">
        <f>COUNTIF(S12:S27,"AV")</f>
        <v>0</v>
      </c>
      <c r="T44" s="94"/>
      <c r="U44" s="95"/>
      <c r="V44" s="10"/>
      <c r="W44" s="68">
        <f>COUNTIF(W12:W27,"AV")</f>
        <v>0</v>
      </c>
      <c r="X44" s="94"/>
      <c r="Y44" s="95"/>
      <c r="Z44" s="10"/>
      <c r="AA44" s="94">
        <f>COUNTIF(AA12:AA27,"AV")</f>
        <v>0</v>
      </c>
      <c r="AB44" s="98"/>
      <c r="AC44" s="97"/>
      <c r="AD44" s="43"/>
      <c r="AE44" s="39">
        <f t="shared" si="2"/>
        <v>0</v>
      </c>
    </row>
    <row r="45" spans="1:31" s="191" customFormat="1" ht="15.75" customHeight="1" x14ac:dyDescent="0.3">
      <c r="A45" s="3"/>
      <c r="B45" s="19"/>
      <c r="C45" s="2" t="s">
        <v>53</v>
      </c>
      <c r="D45" s="94"/>
      <c r="E45" s="95"/>
      <c r="F45" s="10"/>
      <c r="G45" s="68">
        <f>COUNTIF(G12:G27,"KO")</f>
        <v>0</v>
      </c>
      <c r="H45" s="94"/>
      <c r="I45" s="95"/>
      <c r="J45" s="10"/>
      <c r="K45" s="68">
        <f>COUNTIF(K12:K27,"KO")</f>
        <v>0</v>
      </c>
      <c r="L45" s="94"/>
      <c r="M45" s="95"/>
      <c r="N45" s="10"/>
      <c r="O45" s="68">
        <f>COUNTIF(O12:O27,"KO")</f>
        <v>0</v>
      </c>
      <c r="P45" s="94"/>
      <c r="Q45" s="95"/>
      <c r="R45" s="10"/>
      <c r="S45" s="68">
        <f>COUNTIF(S12:S27,"KO")</f>
        <v>0</v>
      </c>
      <c r="T45" s="94"/>
      <c r="U45" s="95"/>
      <c r="V45" s="10"/>
      <c r="W45" s="68">
        <f>COUNTIF(W12:W27,"KO")</f>
        <v>0</v>
      </c>
      <c r="X45" s="94"/>
      <c r="Y45" s="95"/>
      <c r="Z45" s="10"/>
      <c r="AA45" s="94">
        <f>COUNTIF(AA12:AA27,"KO")</f>
        <v>0</v>
      </c>
      <c r="AB45" s="98"/>
      <c r="AC45" s="97"/>
      <c r="AD45" s="43"/>
      <c r="AE45" s="39">
        <f t="shared" si="2"/>
        <v>0</v>
      </c>
    </row>
    <row r="46" spans="1:31" s="191" customFormat="1" ht="15.75" customHeight="1" x14ac:dyDescent="0.25">
      <c r="A46" s="3"/>
      <c r="B46" s="40"/>
      <c r="C46" s="2" t="s">
        <v>46</v>
      </c>
      <c r="D46" s="96"/>
      <c r="E46" s="97"/>
      <c r="F46" s="43"/>
      <c r="G46" s="68">
        <f>COUNTIF(G12:G27,"Z")</f>
        <v>0</v>
      </c>
      <c r="H46" s="96"/>
      <c r="I46" s="97"/>
      <c r="J46" s="43"/>
      <c r="K46" s="68">
        <f>COUNTIF(K12:K27,"Z")</f>
        <v>0</v>
      </c>
      <c r="L46" s="96"/>
      <c r="M46" s="97"/>
      <c r="N46" s="43"/>
      <c r="O46" s="68">
        <f>COUNTIF(O12:O27,"Z")</f>
        <v>0</v>
      </c>
      <c r="P46" s="96"/>
      <c r="Q46" s="97"/>
      <c r="R46" s="43"/>
      <c r="S46" s="68">
        <f>COUNTIF(S12:S27,"Z")</f>
        <v>3</v>
      </c>
      <c r="T46" s="96"/>
      <c r="U46" s="97"/>
      <c r="V46" s="43"/>
      <c r="W46" s="68">
        <f>COUNTIF(W12:W27,"Z")</f>
        <v>0</v>
      </c>
      <c r="X46" s="96"/>
      <c r="Y46" s="97"/>
      <c r="Z46" s="43"/>
      <c r="AA46" s="94">
        <f>COUNTIF(AA12:AA27,"Z")</f>
        <v>0</v>
      </c>
      <c r="AB46" s="98"/>
      <c r="AC46" s="97"/>
      <c r="AD46" s="43"/>
      <c r="AE46" s="39">
        <f t="shared" si="2"/>
        <v>3</v>
      </c>
    </row>
    <row r="47" spans="1:31" s="191" customFormat="1" ht="15.75" customHeight="1" x14ac:dyDescent="0.2">
      <c r="A47" s="280" t="s">
        <v>22</v>
      </c>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2"/>
      <c r="AB47" s="341" t="s">
        <v>26</v>
      </c>
      <c r="AC47" s="342"/>
      <c r="AD47" s="343"/>
      <c r="AE47" s="99">
        <f>SUM(AE36:AE46)</f>
        <v>8</v>
      </c>
    </row>
    <row r="48" spans="1:31" s="191" customFormat="1" ht="15.75" customHeight="1" x14ac:dyDescent="0.2">
      <c r="A48" s="313"/>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5"/>
      <c r="AB48" s="48"/>
      <c r="AC48" s="42"/>
      <c r="AD48" s="42"/>
      <c r="AE48" s="45"/>
    </row>
    <row r="49" spans="1:31" s="191" customFormat="1" ht="15.75" customHeight="1" x14ac:dyDescent="0.2">
      <c r="A49" s="313"/>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5"/>
      <c r="AB49" s="48"/>
      <c r="AC49" s="42"/>
      <c r="AD49" s="42"/>
      <c r="AE49" s="46"/>
    </row>
    <row r="50" spans="1:31" s="191" customFormat="1" ht="15.75" customHeight="1" thickBot="1" x14ac:dyDescent="0.25">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5"/>
      <c r="AB50" s="49"/>
      <c r="AC50" s="44"/>
      <c r="AD50" s="44"/>
      <c r="AE50" s="47"/>
    </row>
    <row r="51" spans="1:31" s="191" customFormat="1" ht="15.75" customHeight="1" thickTop="1" x14ac:dyDescent="0.25">
      <c r="A51" s="220"/>
      <c r="B51" s="205"/>
      <c r="C51" s="205"/>
    </row>
    <row r="52" spans="1:31" s="191" customFormat="1" ht="15.75" customHeight="1" x14ac:dyDescent="0.25">
      <c r="A52" s="220"/>
      <c r="B52" s="205"/>
      <c r="C52" s="205"/>
    </row>
    <row r="53" spans="1:31" s="191" customFormat="1" ht="15.75" customHeight="1" x14ac:dyDescent="0.25">
      <c r="A53" s="220"/>
      <c r="B53" s="205"/>
      <c r="C53" s="205"/>
    </row>
    <row r="54" spans="1:31" s="191" customFormat="1" ht="15.75" customHeight="1" x14ac:dyDescent="0.25">
      <c r="A54" s="220"/>
      <c r="B54" s="205"/>
      <c r="C54" s="205"/>
    </row>
    <row r="55" spans="1:31" s="191" customFormat="1" ht="15.75" customHeight="1" x14ac:dyDescent="0.25">
      <c r="A55" s="220"/>
      <c r="B55" s="205"/>
      <c r="C55" s="205"/>
    </row>
    <row r="56" spans="1:31" s="191" customFormat="1" ht="15.75" customHeight="1" x14ac:dyDescent="0.25">
      <c r="A56" s="220"/>
      <c r="B56" s="205"/>
      <c r="C56" s="205"/>
    </row>
    <row r="57" spans="1:31" s="191" customFormat="1" ht="15.75" customHeight="1" x14ac:dyDescent="0.25">
      <c r="A57" s="220"/>
      <c r="B57" s="205"/>
      <c r="C57" s="205"/>
    </row>
    <row r="58" spans="1:31" s="191" customFormat="1" ht="15.75" customHeight="1" x14ac:dyDescent="0.25">
      <c r="A58" s="220"/>
      <c r="B58" s="205"/>
      <c r="C58" s="205"/>
    </row>
    <row r="59" spans="1:31" s="191" customFormat="1" ht="15.75" customHeight="1" x14ac:dyDescent="0.25">
      <c r="A59" s="220"/>
      <c r="B59" s="205"/>
      <c r="C59" s="205"/>
    </row>
    <row r="60" spans="1:31" s="191" customFormat="1" ht="15.75" customHeight="1" x14ac:dyDescent="0.25">
      <c r="A60" s="220"/>
      <c r="B60" s="205"/>
      <c r="C60" s="205"/>
    </row>
    <row r="61" spans="1:31" s="191" customFormat="1" ht="15.75" customHeight="1" x14ac:dyDescent="0.25">
      <c r="A61" s="220"/>
      <c r="B61" s="205"/>
      <c r="C61" s="205"/>
    </row>
    <row r="62" spans="1:31" s="191" customFormat="1" ht="15.75" customHeight="1" x14ac:dyDescent="0.25">
      <c r="A62" s="220"/>
      <c r="B62" s="205"/>
      <c r="C62" s="205"/>
    </row>
    <row r="63" spans="1:31" s="191" customFormat="1" ht="15.75" customHeight="1" x14ac:dyDescent="0.25">
      <c r="A63" s="220"/>
      <c r="B63" s="205"/>
      <c r="C63" s="205"/>
    </row>
    <row r="64" spans="1:31" s="191" customFormat="1" ht="15.75" customHeight="1" x14ac:dyDescent="0.25">
      <c r="A64" s="220"/>
      <c r="B64" s="205"/>
      <c r="C64" s="205"/>
    </row>
    <row r="65" spans="1:3" s="191" customFormat="1" ht="15.75" customHeight="1" x14ac:dyDescent="0.25">
      <c r="A65" s="220"/>
      <c r="B65" s="205"/>
      <c r="C65" s="205"/>
    </row>
    <row r="66" spans="1:3" s="191" customFormat="1" ht="15.75" customHeight="1" x14ac:dyDescent="0.25">
      <c r="A66" s="220"/>
      <c r="B66" s="205"/>
      <c r="C66" s="205"/>
    </row>
    <row r="67" spans="1:3" s="191" customFormat="1" ht="15.75" customHeight="1" x14ac:dyDescent="0.25">
      <c r="A67" s="220"/>
      <c r="B67" s="205"/>
      <c r="C67" s="205"/>
    </row>
    <row r="68" spans="1:3" s="191" customFormat="1" ht="15.75" customHeight="1" x14ac:dyDescent="0.25">
      <c r="A68" s="220"/>
      <c r="B68" s="205"/>
      <c r="C68" s="205"/>
    </row>
    <row r="69" spans="1:3" s="191" customFormat="1" ht="15.75" customHeight="1" x14ac:dyDescent="0.25">
      <c r="A69" s="220"/>
      <c r="B69" s="205"/>
      <c r="C69" s="205"/>
    </row>
    <row r="70" spans="1:3" s="191" customFormat="1" ht="15.75" customHeight="1" x14ac:dyDescent="0.25">
      <c r="A70" s="220"/>
      <c r="B70" s="205"/>
      <c r="C70" s="205"/>
    </row>
    <row r="71" spans="1:3" s="191" customFormat="1" ht="15.75" customHeight="1" x14ac:dyDescent="0.25">
      <c r="A71" s="220"/>
      <c r="B71" s="205"/>
      <c r="C71" s="205"/>
    </row>
    <row r="72" spans="1:3" s="191" customFormat="1" ht="15.75" customHeight="1" x14ac:dyDescent="0.25">
      <c r="A72" s="220"/>
      <c r="B72" s="205"/>
      <c r="C72" s="205"/>
    </row>
    <row r="73" spans="1:3" s="191" customFormat="1" ht="15.75" customHeight="1" x14ac:dyDescent="0.25">
      <c r="A73" s="220"/>
      <c r="B73" s="205"/>
      <c r="C73" s="205"/>
    </row>
    <row r="74" spans="1:3" s="191" customFormat="1" ht="15.75" customHeight="1" x14ac:dyDescent="0.25">
      <c r="A74" s="220"/>
      <c r="B74" s="205"/>
      <c r="C74" s="205"/>
    </row>
    <row r="75" spans="1:3" s="191" customFormat="1" ht="15.75" customHeight="1" x14ac:dyDescent="0.25">
      <c r="A75" s="220"/>
      <c r="B75" s="205"/>
      <c r="C75" s="205"/>
    </row>
    <row r="76" spans="1:3" s="191" customFormat="1" ht="15.75" customHeight="1" x14ac:dyDescent="0.25">
      <c r="A76" s="220"/>
      <c r="B76" s="205"/>
      <c r="C76" s="205"/>
    </row>
    <row r="77" spans="1:3" s="191" customFormat="1" ht="15.75" customHeight="1" x14ac:dyDescent="0.25">
      <c r="A77" s="220"/>
      <c r="B77" s="205"/>
      <c r="C77" s="205"/>
    </row>
    <row r="78" spans="1:3" s="191" customFormat="1" ht="15.75" customHeight="1" x14ac:dyDescent="0.25">
      <c r="A78" s="220"/>
      <c r="B78" s="205"/>
      <c r="C78" s="205"/>
    </row>
    <row r="79" spans="1:3" s="191" customFormat="1" ht="15.75" customHeight="1" x14ac:dyDescent="0.25">
      <c r="A79" s="220"/>
      <c r="B79" s="205"/>
      <c r="C79" s="205"/>
    </row>
    <row r="80" spans="1:3" s="191" customFormat="1" ht="15.75" customHeight="1" x14ac:dyDescent="0.25">
      <c r="A80" s="220"/>
      <c r="B80" s="205"/>
      <c r="C80" s="205"/>
    </row>
    <row r="81" spans="1:3" s="191" customFormat="1" ht="15.75" customHeight="1" x14ac:dyDescent="0.25">
      <c r="A81" s="220"/>
      <c r="B81" s="205"/>
      <c r="C81" s="205"/>
    </row>
    <row r="82" spans="1:3" s="191" customFormat="1" ht="15.75" customHeight="1" x14ac:dyDescent="0.25">
      <c r="A82" s="220"/>
      <c r="B82" s="205"/>
      <c r="C82" s="205"/>
    </row>
    <row r="83" spans="1:3" s="191" customFormat="1" ht="15.75" customHeight="1" x14ac:dyDescent="0.25">
      <c r="A83" s="220"/>
      <c r="B83" s="205"/>
      <c r="C83" s="205"/>
    </row>
    <row r="84" spans="1:3" s="191" customFormat="1" ht="15.75" customHeight="1" x14ac:dyDescent="0.25">
      <c r="A84" s="220"/>
      <c r="B84" s="205"/>
      <c r="C84" s="205"/>
    </row>
    <row r="85" spans="1:3" s="191" customFormat="1" ht="15.75" customHeight="1" x14ac:dyDescent="0.25">
      <c r="A85" s="220"/>
      <c r="B85" s="205"/>
      <c r="C85" s="205"/>
    </row>
    <row r="86" spans="1:3" s="191" customFormat="1" ht="15.75" customHeight="1" x14ac:dyDescent="0.25">
      <c r="A86" s="220"/>
      <c r="B86" s="205"/>
      <c r="C86" s="205"/>
    </row>
    <row r="87" spans="1:3" s="191" customFormat="1" ht="15.75" customHeight="1" x14ac:dyDescent="0.25">
      <c r="A87" s="220"/>
      <c r="B87" s="205"/>
      <c r="C87" s="205"/>
    </row>
    <row r="88" spans="1:3" s="191" customFormat="1" ht="15.75" customHeight="1" x14ac:dyDescent="0.25">
      <c r="A88" s="220"/>
      <c r="B88" s="205"/>
      <c r="C88" s="205"/>
    </row>
    <row r="89" spans="1:3" s="191" customFormat="1" ht="15.75" customHeight="1" x14ac:dyDescent="0.25">
      <c r="A89" s="220"/>
      <c r="B89" s="205"/>
      <c r="C89" s="205"/>
    </row>
    <row r="90" spans="1:3" s="191" customFormat="1" ht="15.75" customHeight="1" x14ac:dyDescent="0.25">
      <c r="A90" s="220"/>
      <c r="B90" s="205"/>
      <c r="C90" s="205"/>
    </row>
    <row r="91" spans="1:3" s="191" customFormat="1" ht="15.75" customHeight="1" x14ac:dyDescent="0.25">
      <c r="A91" s="220"/>
      <c r="B91" s="205"/>
      <c r="C91" s="205"/>
    </row>
    <row r="92" spans="1:3" s="191" customFormat="1" ht="15.75" customHeight="1" x14ac:dyDescent="0.25">
      <c r="A92" s="220"/>
      <c r="B92" s="205"/>
      <c r="C92" s="205"/>
    </row>
    <row r="93" spans="1:3" s="191" customFormat="1" ht="15.75" customHeight="1" x14ac:dyDescent="0.25">
      <c r="A93" s="220"/>
      <c r="B93" s="205"/>
      <c r="C93" s="205"/>
    </row>
    <row r="94" spans="1:3" s="191" customFormat="1" ht="15.75" customHeight="1" x14ac:dyDescent="0.25">
      <c r="A94" s="220"/>
      <c r="B94" s="205"/>
      <c r="C94" s="205"/>
    </row>
    <row r="95" spans="1:3" s="191" customFormat="1" ht="15.75" customHeight="1" x14ac:dyDescent="0.25">
      <c r="A95" s="220"/>
      <c r="B95" s="205"/>
      <c r="C95" s="205"/>
    </row>
    <row r="96" spans="1:3" s="191" customFormat="1" ht="15.75" customHeight="1" x14ac:dyDescent="0.25">
      <c r="A96" s="220"/>
      <c r="B96" s="205"/>
      <c r="C96" s="205"/>
    </row>
    <row r="97" spans="1:3" s="191" customFormat="1" ht="15.75" customHeight="1" x14ac:dyDescent="0.25">
      <c r="A97" s="220"/>
      <c r="B97" s="205"/>
      <c r="C97" s="205"/>
    </row>
    <row r="98" spans="1:3" s="191" customFormat="1" ht="15.75" customHeight="1" x14ac:dyDescent="0.25">
      <c r="A98" s="220"/>
      <c r="B98" s="205"/>
      <c r="C98" s="205"/>
    </row>
    <row r="99" spans="1:3" s="191" customFormat="1" ht="15.75" customHeight="1" x14ac:dyDescent="0.25">
      <c r="A99" s="220"/>
      <c r="B99" s="205"/>
      <c r="C99" s="205"/>
    </row>
    <row r="100" spans="1:3" s="191" customFormat="1" ht="15.75" customHeight="1" x14ac:dyDescent="0.25">
      <c r="A100" s="220"/>
      <c r="B100" s="205"/>
      <c r="C100" s="205"/>
    </row>
    <row r="101" spans="1:3" s="191" customFormat="1" ht="15.75" customHeight="1" x14ac:dyDescent="0.25">
      <c r="A101" s="220"/>
      <c r="B101" s="205"/>
      <c r="C101" s="205"/>
    </row>
    <row r="102" spans="1:3" s="191" customFormat="1" ht="15.75" customHeight="1" x14ac:dyDescent="0.25">
      <c r="A102" s="220"/>
      <c r="B102" s="205"/>
      <c r="C102" s="205"/>
    </row>
    <row r="103" spans="1:3" s="191" customFormat="1" ht="15.75" customHeight="1" x14ac:dyDescent="0.25">
      <c r="A103" s="220"/>
      <c r="B103" s="205"/>
      <c r="C103" s="205"/>
    </row>
    <row r="104" spans="1:3" s="191" customFormat="1" ht="15.75" customHeight="1" x14ac:dyDescent="0.25">
      <c r="A104" s="220"/>
      <c r="B104" s="205"/>
      <c r="C104" s="205"/>
    </row>
    <row r="105" spans="1:3" s="191" customFormat="1" ht="15.75" customHeight="1" x14ac:dyDescent="0.25">
      <c r="A105" s="220"/>
      <c r="B105" s="205"/>
      <c r="C105" s="205"/>
    </row>
    <row r="106" spans="1:3" s="191" customFormat="1" ht="15.75" customHeight="1" x14ac:dyDescent="0.25">
      <c r="A106" s="220"/>
      <c r="B106" s="205"/>
      <c r="C106" s="205"/>
    </row>
    <row r="107" spans="1:3" s="191" customFormat="1" ht="15.75" customHeight="1" x14ac:dyDescent="0.25">
      <c r="A107" s="220"/>
      <c r="B107" s="205"/>
      <c r="C107" s="205"/>
    </row>
    <row r="108" spans="1:3" s="191" customFormat="1" ht="15.75" customHeight="1" x14ac:dyDescent="0.25">
      <c r="A108" s="220"/>
      <c r="B108" s="205"/>
      <c r="C108" s="205"/>
    </row>
    <row r="109" spans="1:3" s="191" customFormat="1" ht="15.75" customHeight="1" x14ac:dyDescent="0.25">
      <c r="A109" s="220"/>
      <c r="B109" s="205"/>
      <c r="C109" s="205"/>
    </row>
    <row r="110" spans="1:3" s="191" customFormat="1" ht="15.75" customHeight="1" x14ac:dyDescent="0.25">
      <c r="A110" s="220"/>
      <c r="B110" s="205"/>
      <c r="C110" s="205"/>
    </row>
    <row r="111" spans="1:3" s="191" customFormat="1" ht="15.75" customHeight="1" x14ac:dyDescent="0.25">
      <c r="A111" s="220"/>
      <c r="B111" s="205"/>
      <c r="C111" s="205"/>
    </row>
    <row r="112" spans="1:3" s="191" customFormat="1" ht="15.75" customHeight="1" x14ac:dyDescent="0.25">
      <c r="A112" s="220"/>
      <c r="B112" s="205"/>
      <c r="C112" s="205"/>
    </row>
    <row r="113" spans="1:3" s="191" customFormat="1" ht="15.75" customHeight="1" x14ac:dyDescent="0.25">
      <c r="A113" s="220"/>
      <c r="B113" s="205"/>
      <c r="C113" s="205"/>
    </row>
    <row r="114" spans="1:3" s="191" customFormat="1" ht="15.75" customHeight="1" x14ac:dyDescent="0.25">
      <c r="A114" s="220"/>
      <c r="B114" s="206"/>
      <c r="C114" s="206"/>
    </row>
    <row r="115" spans="1:3" s="191" customFormat="1" ht="15.75" customHeight="1" x14ac:dyDescent="0.25">
      <c r="A115" s="220"/>
      <c r="B115" s="206"/>
      <c r="C115" s="206"/>
    </row>
    <row r="116" spans="1:3" s="191" customFormat="1" ht="15.75" customHeight="1" x14ac:dyDescent="0.25">
      <c r="A116" s="220"/>
      <c r="B116" s="206"/>
      <c r="C116" s="206"/>
    </row>
    <row r="117" spans="1:3" s="191" customFormat="1" ht="15.75" customHeight="1" x14ac:dyDescent="0.25">
      <c r="A117" s="220"/>
      <c r="B117" s="206"/>
      <c r="C117" s="206"/>
    </row>
    <row r="118" spans="1:3" s="191" customFormat="1" ht="15.75" customHeight="1" x14ac:dyDescent="0.25">
      <c r="A118" s="220"/>
      <c r="B118" s="206"/>
      <c r="C118" s="206"/>
    </row>
    <row r="119" spans="1:3" s="191" customFormat="1" ht="15.75" customHeight="1" x14ac:dyDescent="0.25">
      <c r="A119" s="220"/>
      <c r="B119" s="206"/>
      <c r="C119" s="206"/>
    </row>
    <row r="120" spans="1:3" s="191" customFormat="1" ht="15.75" customHeight="1" x14ac:dyDescent="0.25">
      <c r="A120" s="220"/>
      <c r="B120" s="206"/>
      <c r="C120" s="206"/>
    </row>
    <row r="121" spans="1:3" s="191" customFormat="1" ht="15.75" customHeight="1" x14ac:dyDescent="0.25">
      <c r="A121" s="220"/>
      <c r="B121" s="206"/>
      <c r="C121" s="206"/>
    </row>
    <row r="122" spans="1:3" s="191" customFormat="1" ht="15.75" customHeight="1" x14ac:dyDescent="0.25">
      <c r="A122" s="220"/>
      <c r="B122" s="206"/>
      <c r="C122" s="206"/>
    </row>
    <row r="123" spans="1:3" ht="15.75" customHeight="1" x14ac:dyDescent="0.25">
      <c r="A123" s="221"/>
      <c r="B123" s="208"/>
      <c r="C123" s="208"/>
    </row>
    <row r="124" spans="1:3" ht="15.75" customHeight="1" x14ac:dyDescent="0.25">
      <c r="A124" s="221"/>
      <c r="B124" s="208"/>
      <c r="C124" s="208"/>
    </row>
    <row r="125" spans="1:3" ht="15.75" customHeight="1" x14ac:dyDescent="0.25">
      <c r="A125" s="221"/>
      <c r="B125" s="208"/>
      <c r="C125" s="208"/>
    </row>
    <row r="126" spans="1:3" ht="15.75" customHeight="1" x14ac:dyDescent="0.25">
      <c r="A126" s="221"/>
      <c r="B126" s="208"/>
      <c r="C126" s="208"/>
    </row>
    <row r="127" spans="1:3" ht="15.75" customHeight="1" x14ac:dyDescent="0.25">
      <c r="A127" s="221"/>
      <c r="B127" s="208"/>
      <c r="C127" s="208"/>
    </row>
    <row r="128" spans="1:3" ht="15.75" customHeight="1" x14ac:dyDescent="0.25">
      <c r="A128" s="221"/>
      <c r="B128" s="208"/>
      <c r="C128" s="208"/>
    </row>
    <row r="129" spans="1:3" ht="15.75" customHeight="1" x14ac:dyDescent="0.25">
      <c r="A129" s="221"/>
      <c r="B129" s="208"/>
      <c r="C129" s="208"/>
    </row>
    <row r="130" spans="1:3" ht="15.75" customHeight="1" x14ac:dyDescent="0.25">
      <c r="A130" s="221"/>
      <c r="B130" s="208"/>
      <c r="C130" s="208"/>
    </row>
    <row r="131" spans="1:3" ht="15.75" customHeight="1" x14ac:dyDescent="0.25">
      <c r="A131" s="221"/>
      <c r="B131" s="208"/>
      <c r="C131" s="208"/>
    </row>
    <row r="132" spans="1:3" ht="15.75" customHeight="1" x14ac:dyDescent="0.25">
      <c r="A132" s="221"/>
      <c r="B132" s="208"/>
      <c r="C132" s="208"/>
    </row>
    <row r="133" spans="1:3" ht="15.75" customHeight="1" x14ac:dyDescent="0.25">
      <c r="A133" s="221"/>
      <c r="B133" s="208"/>
      <c r="C133" s="208"/>
    </row>
    <row r="134" spans="1:3" ht="15.75" customHeight="1" x14ac:dyDescent="0.25">
      <c r="A134" s="221"/>
      <c r="B134" s="208"/>
      <c r="C134" s="208"/>
    </row>
    <row r="135" spans="1:3" ht="15.75" customHeight="1" x14ac:dyDescent="0.25">
      <c r="A135" s="221"/>
      <c r="B135" s="208"/>
      <c r="C135" s="208"/>
    </row>
    <row r="136" spans="1:3" ht="15.75" customHeight="1" x14ac:dyDescent="0.25">
      <c r="A136" s="221"/>
      <c r="B136" s="208"/>
      <c r="C136" s="208"/>
    </row>
    <row r="137" spans="1:3" ht="15.75" customHeight="1" x14ac:dyDescent="0.25">
      <c r="A137" s="221"/>
      <c r="B137" s="208"/>
      <c r="C137" s="208"/>
    </row>
    <row r="138" spans="1:3" ht="15.75" customHeight="1" x14ac:dyDescent="0.25">
      <c r="A138" s="221"/>
      <c r="B138" s="208"/>
      <c r="C138" s="208"/>
    </row>
    <row r="139" spans="1:3" ht="15.75" customHeight="1" x14ac:dyDescent="0.25">
      <c r="A139" s="221"/>
      <c r="B139" s="208"/>
      <c r="C139" s="208"/>
    </row>
    <row r="140" spans="1:3" ht="15.75" customHeight="1" x14ac:dyDescent="0.25">
      <c r="A140" s="221"/>
      <c r="B140" s="208"/>
      <c r="C140" s="208"/>
    </row>
    <row r="141" spans="1:3" ht="15.75" customHeight="1" x14ac:dyDescent="0.25">
      <c r="A141" s="221"/>
      <c r="B141" s="208"/>
      <c r="C141" s="208"/>
    </row>
    <row r="142" spans="1:3" ht="15.75" customHeight="1" x14ac:dyDescent="0.25">
      <c r="A142" s="221"/>
      <c r="B142" s="208"/>
      <c r="C142" s="208"/>
    </row>
    <row r="143" spans="1:3" ht="15.75" customHeight="1" x14ac:dyDescent="0.25">
      <c r="A143" s="221"/>
      <c r="B143" s="208"/>
      <c r="C143" s="208"/>
    </row>
    <row r="144" spans="1:3" ht="15.75" customHeight="1" x14ac:dyDescent="0.25">
      <c r="A144" s="221"/>
      <c r="B144" s="208"/>
      <c r="C144" s="208"/>
    </row>
    <row r="145" spans="1:3" ht="15.75" customHeight="1" x14ac:dyDescent="0.25">
      <c r="A145" s="221"/>
      <c r="B145" s="208"/>
      <c r="C145" s="208"/>
    </row>
    <row r="146" spans="1:3" ht="15.75" customHeight="1" x14ac:dyDescent="0.25">
      <c r="A146" s="221"/>
      <c r="B146" s="208"/>
      <c r="C146" s="208"/>
    </row>
    <row r="147" spans="1:3" ht="15.75" customHeight="1" x14ac:dyDescent="0.25">
      <c r="A147" s="221"/>
      <c r="B147" s="208"/>
      <c r="C147" s="208"/>
    </row>
    <row r="148" spans="1:3" ht="15.75" customHeight="1" x14ac:dyDescent="0.25">
      <c r="A148" s="221"/>
      <c r="B148" s="208"/>
      <c r="C148" s="208"/>
    </row>
    <row r="149" spans="1:3" ht="15.75" customHeight="1" x14ac:dyDescent="0.25">
      <c r="A149" s="221"/>
      <c r="B149" s="208"/>
      <c r="C149" s="208"/>
    </row>
    <row r="150" spans="1:3" ht="15.75" customHeight="1" x14ac:dyDescent="0.25">
      <c r="A150" s="221"/>
      <c r="B150" s="208"/>
      <c r="C150" s="208"/>
    </row>
    <row r="151" spans="1:3" ht="15.75" customHeight="1" x14ac:dyDescent="0.25">
      <c r="A151" s="221"/>
      <c r="B151" s="208"/>
      <c r="C151" s="208"/>
    </row>
    <row r="152" spans="1:3" ht="15.75" customHeight="1" x14ac:dyDescent="0.25">
      <c r="A152" s="221"/>
      <c r="B152" s="208"/>
      <c r="C152" s="208"/>
    </row>
    <row r="153" spans="1:3" ht="15.75" customHeight="1" x14ac:dyDescent="0.25">
      <c r="A153" s="221"/>
      <c r="B153" s="208"/>
      <c r="C153" s="208"/>
    </row>
    <row r="154" spans="1:3" ht="15.75" customHeight="1" x14ac:dyDescent="0.25">
      <c r="A154" s="221"/>
      <c r="B154" s="208"/>
      <c r="C154" s="208"/>
    </row>
    <row r="155" spans="1:3" ht="15.75" customHeight="1" x14ac:dyDescent="0.25">
      <c r="A155" s="221"/>
      <c r="B155" s="208"/>
      <c r="C155" s="208"/>
    </row>
    <row r="156" spans="1:3" ht="15.75" customHeight="1" x14ac:dyDescent="0.25">
      <c r="A156" s="221"/>
      <c r="B156" s="208"/>
      <c r="C156" s="208"/>
    </row>
    <row r="157" spans="1:3" x14ac:dyDescent="0.25">
      <c r="A157" s="221"/>
      <c r="B157" s="208"/>
      <c r="C157" s="208"/>
    </row>
    <row r="158" spans="1:3" x14ac:dyDescent="0.25">
      <c r="A158" s="221"/>
      <c r="B158" s="208"/>
      <c r="C158" s="208"/>
    </row>
    <row r="159" spans="1:3" x14ac:dyDescent="0.25">
      <c r="A159" s="221"/>
      <c r="B159" s="208"/>
      <c r="C159" s="208"/>
    </row>
    <row r="160" spans="1:3" x14ac:dyDescent="0.25">
      <c r="A160" s="221"/>
      <c r="B160" s="208"/>
      <c r="C160" s="208"/>
    </row>
    <row r="161" spans="1:3" x14ac:dyDescent="0.25">
      <c r="A161" s="221"/>
      <c r="B161" s="208"/>
      <c r="C161" s="208"/>
    </row>
    <row r="162" spans="1:3" x14ac:dyDescent="0.25">
      <c r="A162" s="221"/>
      <c r="B162" s="208"/>
      <c r="C162" s="208"/>
    </row>
    <row r="163" spans="1:3" x14ac:dyDescent="0.25">
      <c r="A163" s="221"/>
      <c r="B163" s="208"/>
      <c r="C163" s="208"/>
    </row>
    <row r="164" spans="1:3" x14ac:dyDescent="0.25">
      <c r="A164" s="221"/>
      <c r="B164" s="208"/>
      <c r="C164" s="208"/>
    </row>
    <row r="165" spans="1:3" x14ac:dyDescent="0.25">
      <c r="A165" s="221"/>
      <c r="B165" s="208"/>
      <c r="C165" s="208"/>
    </row>
    <row r="166" spans="1:3" x14ac:dyDescent="0.25">
      <c r="A166" s="221"/>
      <c r="B166" s="208"/>
      <c r="C166" s="208"/>
    </row>
    <row r="167" spans="1:3" x14ac:dyDescent="0.25">
      <c r="A167" s="221"/>
      <c r="B167" s="208"/>
      <c r="C167" s="208"/>
    </row>
    <row r="168" spans="1:3" x14ac:dyDescent="0.25">
      <c r="A168" s="221"/>
      <c r="B168" s="208"/>
      <c r="C168" s="208"/>
    </row>
    <row r="169" spans="1:3" x14ac:dyDescent="0.25">
      <c r="A169" s="221"/>
      <c r="B169" s="208"/>
      <c r="C169" s="208"/>
    </row>
    <row r="170" spans="1:3" x14ac:dyDescent="0.25">
      <c r="A170" s="221"/>
      <c r="B170" s="208"/>
      <c r="C170" s="208"/>
    </row>
    <row r="171" spans="1:3" x14ac:dyDescent="0.25">
      <c r="A171" s="221"/>
      <c r="B171" s="208"/>
      <c r="C171" s="208"/>
    </row>
    <row r="172" spans="1:3" x14ac:dyDescent="0.25">
      <c r="A172" s="221"/>
      <c r="B172" s="208"/>
      <c r="C172" s="208"/>
    </row>
    <row r="173" spans="1:3" x14ac:dyDescent="0.25">
      <c r="A173" s="221"/>
      <c r="B173" s="208"/>
      <c r="C173" s="208"/>
    </row>
    <row r="174" spans="1:3" x14ac:dyDescent="0.25">
      <c r="A174" s="221"/>
      <c r="B174" s="208"/>
      <c r="C174" s="208"/>
    </row>
    <row r="175" spans="1:3" x14ac:dyDescent="0.25">
      <c r="A175" s="221"/>
      <c r="B175" s="208"/>
      <c r="C175" s="208"/>
    </row>
    <row r="176" spans="1:3" x14ac:dyDescent="0.25">
      <c r="A176" s="221"/>
      <c r="B176" s="208"/>
      <c r="C176" s="208"/>
    </row>
    <row r="177" spans="1:3" x14ac:dyDescent="0.25">
      <c r="A177" s="221"/>
      <c r="B177" s="208"/>
      <c r="C177" s="208"/>
    </row>
    <row r="178" spans="1:3" x14ac:dyDescent="0.25">
      <c r="A178" s="221"/>
      <c r="B178" s="208"/>
      <c r="C178" s="208"/>
    </row>
    <row r="179" spans="1:3" x14ac:dyDescent="0.25">
      <c r="A179" s="221"/>
      <c r="B179" s="208"/>
      <c r="C179" s="208"/>
    </row>
    <row r="180" spans="1:3" x14ac:dyDescent="0.25">
      <c r="A180" s="221"/>
      <c r="B180" s="208"/>
      <c r="C180" s="208"/>
    </row>
    <row r="181" spans="1:3" x14ac:dyDescent="0.25">
      <c r="A181" s="221"/>
      <c r="B181" s="208"/>
      <c r="C181" s="208"/>
    </row>
    <row r="182" spans="1:3" x14ac:dyDescent="0.25">
      <c r="A182" s="221"/>
      <c r="B182" s="208"/>
      <c r="C182" s="208"/>
    </row>
    <row r="183" spans="1:3" x14ac:dyDescent="0.25">
      <c r="A183" s="221"/>
      <c r="B183" s="208"/>
      <c r="C183" s="208"/>
    </row>
    <row r="184" spans="1:3" x14ac:dyDescent="0.25">
      <c r="A184" s="221"/>
      <c r="B184" s="208"/>
      <c r="C184" s="208"/>
    </row>
    <row r="185" spans="1:3" x14ac:dyDescent="0.25">
      <c r="A185" s="221"/>
      <c r="B185" s="208"/>
      <c r="C185" s="208"/>
    </row>
    <row r="186" spans="1:3" x14ac:dyDescent="0.25">
      <c r="A186" s="221"/>
      <c r="B186" s="208"/>
      <c r="C186" s="208"/>
    </row>
    <row r="187" spans="1:3" x14ac:dyDescent="0.25">
      <c r="A187" s="221"/>
      <c r="B187" s="208"/>
      <c r="C187" s="208"/>
    </row>
    <row r="188" spans="1:3" x14ac:dyDescent="0.25">
      <c r="A188" s="221"/>
      <c r="B188" s="208"/>
      <c r="C188" s="208"/>
    </row>
    <row r="189" spans="1:3" x14ac:dyDescent="0.25">
      <c r="A189" s="221"/>
      <c r="B189" s="208"/>
      <c r="C189" s="208"/>
    </row>
    <row r="190" spans="1:3" x14ac:dyDescent="0.25">
      <c r="A190" s="221"/>
      <c r="B190" s="208"/>
      <c r="C190" s="208"/>
    </row>
    <row r="191" spans="1:3" x14ac:dyDescent="0.25">
      <c r="A191" s="221"/>
      <c r="B191" s="208"/>
      <c r="C191" s="208"/>
    </row>
    <row r="192" spans="1:3" x14ac:dyDescent="0.25">
      <c r="A192" s="221"/>
      <c r="B192" s="208"/>
      <c r="C192" s="208"/>
    </row>
    <row r="193" spans="1:3" x14ac:dyDescent="0.25">
      <c r="A193" s="221"/>
      <c r="B193" s="208"/>
      <c r="C193" s="208"/>
    </row>
    <row r="194" spans="1:3" x14ac:dyDescent="0.25">
      <c r="A194" s="221"/>
      <c r="B194" s="208"/>
      <c r="C194" s="208"/>
    </row>
    <row r="195" spans="1:3" x14ac:dyDescent="0.25">
      <c r="A195" s="221"/>
      <c r="B195" s="208"/>
      <c r="C195" s="208"/>
    </row>
    <row r="196" spans="1:3" x14ac:dyDescent="0.25">
      <c r="A196" s="221"/>
      <c r="B196" s="208"/>
      <c r="C196" s="208"/>
    </row>
    <row r="197" spans="1:3" x14ac:dyDescent="0.25">
      <c r="A197" s="221"/>
      <c r="B197" s="208"/>
      <c r="C197" s="208"/>
    </row>
    <row r="198" spans="1:3" x14ac:dyDescent="0.25">
      <c r="A198" s="221"/>
      <c r="B198" s="208"/>
      <c r="C198" s="208"/>
    </row>
    <row r="199" spans="1:3" x14ac:dyDescent="0.25">
      <c r="A199" s="221"/>
      <c r="B199" s="208"/>
      <c r="C199" s="208"/>
    </row>
    <row r="200" spans="1:3" x14ac:dyDescent="0.25">
      <c r="A200" s="221"/>
      <c r="B200" s="208"/>
      <c r="C200" s="208"/>
    </row>
    <row r="201" spans="1:3" x14ac:dyDescent="0.25">
      <c r="A201" s="221"/>
      <c r="B201" s="208"/>
      <c r="C201" s="208"/>
    </row>
    <row r="202" spans="1:3" x14ac:dyDescent="0.25">
      <c r="A202" s="221"/>
      <c r="B202" s="208"/>
      <c r="C202" s="208"/>
    </row>
    <row r="203" spans="1:3" x14ac:dyDescent="0.25">
      <c r="A203" s="221"/>
      <c r="B203" s="208"/>
      <c r="C203" s="208"/>
    </row>
    <row r="204" spans="1:3" x14ac:dyDescent="0.25">
      <c r="A204" s="221"/>
      <c r="B204" s="208"/>
      <c r="C204" s="208"/>
    </row>
    <row r="205" spans="1:3" x14ac:dyDescent="0.25">
      <c r="A205" s="221"/>
      <c r="B205" s="208"/>
      <c r="C205" s="208"/>
    </row>
    <row r="206" spans="1:3" x14ac:dyDescent="0.25">
      <c r="A206" s="221"/>
      <c r="B206" s="208"/>
      <c r="C206" s="208"/>
    </row>
    <row r="207" spans="1:3" x14ac:dyDescent="0.25">
      <c r="A207" s="221"/>
      <c r="B207" s="208"/>
      <c r="C207" s="208"/>
    </row>
    <row r="208" spans="1:3" x14ac:dyDescent="0.25">
      <c r="A208" s="221"/>
      <c r="B208" s="208"/>
      <c r="C208" s="208"/>
    </row>
    <row r="209" spans="1:3" x14ac:dyDescent="0.25">
      <c r="A209" s="221"/>
      <c r="B209" s="208"/>
      <c r="C209" s="208"/>
    </row>
    <row r="210" spans="1:3" x14ac:dyDescent="0.25">
      <c r="A210" s="221"/>
      <c r="B210" s="208"/>
      <c r="C210" s="208"/>
    </row>
    <row r="211" spans="1:3" x14ac:dyDescent="0.25">
      <c r="A211" s="221"/>
      <c r="B211" s="208"/>
      <c r="C211" s="208"/>
    </row>
    <row r="212" spans="1:3" x14ac:dyDescent="0.25">
      <c r="A212" s="221"/>
      <c r="B212" s="208"/>
      <c r="C212" s="208"/>
    </row>
    <row r="213" spans="1:3" x14ac:dyDescent="0.25">
      <c r="A213" s="221"/>
      <c r="B213" s="208"/>
      <c r="C213" s="208"/>
    </row>
    <row r="214" spans="1:3" x14ac:dyDescent="0.25">
      <c r="A214" s="221"/>
      <c r="B214" s="208"/>
      <c r="C214" s="208"/>
    </row>
    <row r="215" spans="1:3" x14ac:dyDescent="0.25">
      <c r="A215" s="221"/>
      <c r="B215" s="208"/>
      <c r="C215" s="208"/>
    </row>
    <row r="216" spans="1:3" x14ac:dyDescent="0.25">
      <c r="A216" s="221"/>
      <c r="B216" s="208"/>
      <c r="C216" s="208"/>
    </row>
    <row r="217" spans="1:3" x14ac:dyDescent="0.25">
      <c r="A217" s="221"/>
      <c r="B217" s="208"/>
      <c r="C217" s="208"/>
    </row>
    <row r="218" spans="1:3" x14ac:dyDescent="0.25">
      <c r="A218" s="221"/>
      <c r="B218" s="208"/>
      <c r="C218" s="208"/>
    </row>
    <row r="219" spans="1:3" x14ac:dyDescent="0.25">
      <c r="A219" s="221"/>
      <c r="B219" s="208"/>
      <c r="C219" s="208"/>
    </row>
  </sheetData>
  <sheetProtection algorithmName="SHA-512" hashValue="5PL7CIopCM+JyJEwpnNJaVLgP0nZx0i6mNECMY7hSxdtErjhz2InKuBjhFvmn9ve094ricillRLDRmMVI5BBrA==" saltValue="6qSlv8e3yQI8M1YCZuR3LQ==" spinCount="100000" sheet="1" objects="1" scenarios="1" selectLockedCells="1" selectUnlockedCells="1"/>
  <protectedRanges>
    <protectedRange sqref="C27" name="Tartomány1_2_1"/>
    <protectedRange sqref="C46" name="Tartomány4_1_2_2"/>
    <protectedRange sqref="C35" name="Tartomány4_1"/>
    <protectedRange sqref="C12:C19" name="Tartomány1_2_1_1"/>
    <protectedRange sqref="C20:C21" name="Tartomány1_2_1_2_1"/>
  </protectedRanges>
  <mergeCells count="41">
    <mergeCell ref="A1:AA1"/>
    <mergeCell ref="A2:AA2"/>
    <mergeCell ref="A3:AA3"/>
    <mergeCell ref="A4:AA4"/>
    <mergeCell ref="A6:A9"/>
    <mergeCell ref="B6:B9"/>
    <mergeCell ref="C6:C9"/>
    <mergeCell ref="D6:AA6"/>
    <mergeCell ref="F8:F9"/>
    <mergeCell ref="N8:N9"/>
    <mergeCell ref="A5:AA5"/>
    <mergeCell ref="G8:G9"/>
    <mergeCell ref="J8:J9"/>
    <mergeCell ref="R8:R9"/>
    <mergeCell ref="Z8:Z9"/>
    <mergeCell ref="AA8:AA9"/>
    <mergeCell ref="K8:K9"/>
    <mergeCell ref="O8:O9"/>
    <mergeCell ref="AB6:AE7"/>
    <mergeCell ref="D7:G7"/>
    <mergeCell ref="H7:K7"/>
    <mergeCell ref="L7:O7"/>
    <mergeCell ref="P7:S7"/>
    <mergeCell ref="T7:W7"/>
    <mergeCell ref="X7:AA7"/>
    <mergeCell ref="A50:AA50"/>
    <mergeCell ref="AE8:AE9"/>
    <mergeCell ref="A25:AA25"/>
    <mergeCell ref="D26:AA26"/>
    <mergeCell ref="D30:AA30"/>
    <mergeCell ref="A32:AA32"/>
    <mergeCell ref="A34:AA34"/>
    <mergeCell ref="S8:S9"/>
    <mergeCell ref="V8:V9"/>
    <mergeCell ref="W8:W9"/>
    <mergeCell ref="A49:AA49"/>
    <mergeCell ref="A35:AA35"/>
    <mergeCell ref="A47:AA47"/>
    <mergeCell ref="AB47:AD47"/>
    <mergeCell ref="A48:AA48"/>
    <mergeCell ref="AD8:AD9"/>
  </mergeCells>
  <phoneticPr fontId="0" type="noConversion"/>
  <pageMargins left="0.23622047244094491" right="0.23622047244094491" top="0.74803149606299213" bottom="0.74803149606299213" header="0.31496062992125984" footer="0.31496062992125984"/>
  <pageSetup paperSize="9" scale="60" orientation="portrait" r:id="rId1"/>
  <headerFooter alignWithMargins="0">
    <oddHeader>&amp;R&amp;"Arial,Normál"&amp;12 1. számú melléklet a  .......... alapképzési szak tantervéhez</oddHeader>
    <oddFooter>&amp;R&amp;Z&amp;F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D37"/>
  <sheetViews>
    <sheetView zoomScaleNormal="100" workbookViewId="0"/>
  </sheetViews>
  <sheetFormatPr defaultColWidth="10.6640625" defaultRowHeight="12.75" x14ac:dyDescent="0.2"/>
  <cols>
    <col min="1" max="1" width="24.1640625" style="228" customWidth="1"/>
    <col min="2" max="2" width="59.1640625" style="228" customWidth="1"/>
    <col min="3" max="3" width="24.1640625" style="228" customWidth="1"/>
    <col min="4" max="4" width="59.1640625" style="228" customWidth="1"/>
    <col min="5" max="16384" width="10.6640625" style="228"/>
  </cols>
  <sheetData>
    <row r="2" spans="1:4" ht="15.75" x14ac:dyDescent="0.2">
      <c r="A2" s="344" t="s">
        <v>261</v>
      </c>
      <c r="B2" s="344"/>
      <c r="C2" s="344"/>
      <c r="D2" s="344"/>
    </row>
    <row r="3" spans="1:4" ht="18.75" thickBot="1" x14ac:dyDescent="0.25">
      <c r="A3" s="351" t="s">
        <v>48</v>
      </c>
      <c r="B3" s="351"/>
      <c r="C3" s="351"/>
      <c r="D3" s="351"/>
    </row>
    <row r="4" spans="1:4" ht="17.25" thickTop="1" thickBot="1" x14ac:dyDescent="0.25">
      <c r="A4" s="349" t="s">
        <v>49</v>
      </c>
      <c r="B4" s="347" t="s">
        <v>50</v>
      </c>
      <c r="C4" s="345" t="s">
        <v>51</v>
      </c>
      <c r="D4" s="346"/>
    </row>
    <row r="5" spans="1:4" ht="15.75" x14ac:dyDescent="0.25">
      <c r="A5" s="350"/>
      <c r="B5" s="348"/>
      <c r="C5" s="229" t="s">
        <v>49</v>
      </c>
      <c r="D5" s="230" t="s">
        <v>52</v>
      </c>
    </row>
    <row r="6" spans="1:4" ht="15.75" x14ac:dyDescent="0.2">
      <c r="A6" s="231" t="s">
        <v>118</v>
      </c>
      <c r="B6" s="232" t="s">
        <v>282</v>
      </c>
      <c r="C6" s="233" t="s">
        <v>117</v>
      </c>
      <c r="D6" s="234" t="s">
        <v>263</v>
      </c>
    </row>
    <row r="7" spans="1:4" ht="15.75" x14ac:dyDescent="0.2">
      <c r="A7" s="235" t="s">
        <v>119</v>
      </c>
      <c r="B7" s="236" t="s">
        <v>283</v>
      </c>
      <c r="C7" s="233" t="s">
        <v>118</v>
      </c>
      <c r="D7" s="234" t="s">
        <v>262</v>
      </c>
    </row>
    <row r="8" spans="1:4" ht="15.75" x14ac:dyDescent="0.25">
      <c r="A8" s="237" t="s">
        <v>115</v>
      </c>
      <c r="B8" s="238" t="s">
        <v>284</v>
      </c>
      <c r="C8" s="233" t="s">
        <v>125</v>
      </c>
      <c r="D8" s="239" t="s">
        <v>93</v>
      </c>
    </row>
    <row r="9" spans="1:4" ht="15.75" x14ac:dyDescent="0.25">
      <c r="A9" s="240" t="s">
        <v>173</v>
      </c>
      <c r="B9" s="241" t="s">
        <v>174</v>
      </c>
      <c r="C9" s="242" t="s">
        <v>170</v>
      </c>
      <c r="D9" s="243" t="s">
        <v>172</v>
      </c>
    </row>
    <row r="10" spans="1:4" ht="15.75" x14ac:dyDescent="0.25">
      <c r="A10" s="240" t="s">
        <v>175</v>
      </c>
      <c r="B10" s="241" t="s">
        <v>176</v>
      </c>
      <c r="C10" s="242" t="s">
        <v>173</v>
      </c>
      <c r="D10" s="243" t="s">
        <v>174</v>
      </c>
    </row>
    <row r="11" spans="1:4" ht="16.5" x14ac:dyDescent="0.3">
      <c r="A11" s="244" t="s">
        <v>214</v>
      </c>
      <c r="B11" s="245" t="s">
        <v>265</v>
      </c>
      <c r="C11" s="246" t="s">
        <v>212</v>
      </c>
      <c r="D11" s="247" t="s">
        <v>197</v>
      </c>
    </row>
    <row r="12" spans="1:4" ht="16.5" x14ac:dyDescent="0.3">
      <c r="A12" s="248" t="s">
        <v>215</v>
      </c>
      <c r="B12" s="249" t="s">
        <v>264</v>
      </c>
      <c r="C12" s="250" t="s">
        <v>214</v>
      </c>
      <c r="D12" s="251" t="s">
        <v>265</v>
      </c>
    </row>
    <row r="13" spans="1:4" ht="14.25" customHeight="1" x14ac:dyDescent="0.3">
      <c r="A13" s="252" t="s">
        <v>217</v>
      </c>
      <c r="B13" s="253" t="s">
        <v>266</v>
      </c>
      <c r="C13" s="254" t="s">
        <v>216</v>
      </c>
      <c r="D13" s="255" t="s">
        <v>267</v>
      </c>
    </row>
    <row r="14" spans="1:4" ht="12.75" hidden="1" customHeight="1" x14ac:dyDescent="0.3">
      <c r="A14" s="256"/>
      <c r="B14" s="257"/>
      <c r="C14" s="258"/>
      <c r="D14" s="259"/>
    </row>
    <row r="15" spans="1:4" ht="16.5" x14ac:dyDescent="0.3">
      <c r="A15" s="195" t="s">
        <v>218</v>
      </c>
      <c r="B15" s="260" t="s">
        <v>203</v>
      </c>
      <c r="C15" s="254" t="s">
        <v>217</v>
      </c>
      <c r="D15" s="255" t="s">
        <v>266</v>
      </c>
    </row>
    <row r="16" spans="1:4" ht="16.5" x14ac:dyDescent="0.3">
      <c r="A16" s="261" t="s">
        <v>238</v>
      </c>
      <c r="B16" s="262" t="s">
        <v>239</v>
      </c>
      <c r="C16" s="246" t="s">
        <v>236</v>
      </c>
      <c r="D16" s="263" t="s">
        <v>237</v>
      </c>
    </row>
    <row r="17" spans="1:4" ht="15.75" x14ac:dyDescent="0.25">
      <c r="A17" s="261" t="s">
        <v>242</v>
      </c>
      <c r="B17" s="260" t="s">
        <v>243</v>
      </c>
      <c r="C17" s="246" t="s">
        <v>240</v>
      </c>
      <c r="D17" s="264" t="s">
        <v>241</v>
      </c>
    </row>
    <row r="18" spans="1:4" s="269" customFormat="1" ht="16.5" thickBot="1" x14ac:dyDescent="0.3">
      <c r="A18" s="265" t="s">
        <v>246</v>
      </c>
      <c r="B18" s="266" t="s">
        <v>247</v>
      </c>
      <c r="C18" s="267" t="s">
        <v>244</v>
      </c>
      <c r="D18" s="268" t="s">
        <v>245</v>
      </c>
    </row>
    <row r="19" spans="1:4" ht="12.75" hidden="1" customHeight="1" x14ac:dyDescent="0.3">
      <c r="A19" s="270"/>
      <c r="B19" s="271"/>
      <c r="C19" s="271"/>
      <c r="D19" s="272"/>
    </row>
    <row r="20" spans="1:4" ht="12.75" customHeight="1" thickTop="1" x14ac:dyDescent="0.2"/>
    <row r="22" spans="1:4" s="269" customFormat="1" ht="14.25" x14ac:dyDescent="0.2">
      <c r="A22" s="228"/>
      <c r="B22" s="228"/>
      <c r="C22" s="228"/>
      <c r="D22" s="228"/>
    </row>
    <row r="23" spans="1:4" s="269" customFormat="1" ht="14.25" x14ac:dyDescent="0.2">
      <c r="A23" s="228"/>
      <c r="B23" s="228"/>
      <c r="C23" s="228"/>
      <c r="D23" s="228"/>
    </row>
    <row r="24" spans="1:4" s="269" customFormat="1" ht="14.25" x14ac:dyDescent="0.2">
      <c r="A24" s="228"/>
      <c r="B24" s="228"/>
      <c r="C24" s="228"/>
      <c r="D24" s="228"/>
    </row>
    <row r="25" spans="1:4" s="269" customFormat="1" ht="14.25" x14ac:dyDescent="0.2">
      <c r="A25" s="228"/>
      <c r="B25" s="228"/>
      <c r="C25" s="228"/>
      <c r="D25" s="228"/>
    </row>
    <row r="26" spans="1:4" s="269" customFormat="1" ht="14.25" x14ac:dyDescent="0.2">
      <c r="A26" s="228"/>
      <c r="B26" s="228"/>
      <c r="C26" s="228"/>
      <c r="D26" s="228"/>
    </row>
    <row r="27" spans="1:4" s="269" customFormat="1" ht="14.25" x14ac:dyDescent="0.2">
      <c r="A27" s="228"/>
      <c r="B27" s="228"/>
      <c r="C27" s="228"/>
      <c r="D27" s="228"/>
    </row>
    <row r="28" spans="1:4" s="269" customFormat="1" ht="14.25" x14ac:dyDescent="0.2">
      <c r="A28" s="228"/>
      <c r="B28" s="228"/>
      <c r="C28" s="228"/>
      <c r="D28" s="228"/>
    </row>
    <row r="29" spans="1:4" s="269" customFormat="1" ht="14.25" x14ac:dyDescent="0.2">
      <c r="A29" s="228"/>
      <c r="B29" s="228"/>
      <c r="C29" s="228"/>
      <c r="D29" s="228"/>
    </row>
    <row r="30" spans="1:4" s="269" customFormat="1" ht="14.25" x14ac:dyDescent="0.2">
      <c r="A30" s="228"/>
      <c r="B30" s="228"/>
      <c r="C30" s="228"/>
      <c r="D30" s="228"/>
    </row>
    <row r="31" spans="1:4" s="269" customFormat="1" ht="14.25" x14ac:dyDescent="0.2">
      <c r="A31" s="228"/>
      <c r="B31" s="228"/>
      <c r="C31" s="228"/>
      <c r="D31" s="228"/>
    </row>
    <row r="32" spans="1:4" s="269" customFormat="1" ht="14.25" x14ac:dyDescent="0.2">
      <c r="A32" s="228"/>
      <c r="B32" s="228"/>
      <c r="C32" s="228"/>
      <c r="D32" s="228"/>
    </row>
    <row r="33" spans="1:4" s="269" customFormat="1" ht="14.25" x14ac:dyDescent="0.2">
      <c r="A33" s="228"/>
      <c r="B33" s="228"/>
      <c r="C33" s="228"/>
      <c r="D33" s="228"/>
    </row>
    <row r="34" spans="1:4" s="269" customFormat="1" ht="14.25" x14ac:dyDescent="0.2">
      <c r="A34" s="228"/>
      <c r="B34" s="228"/>
      <c r="C34" s="228"/>
      <c r="D34" s="228"/>
    </row>
    <row r="35" spans="1:4" s="269" customFormat="1" ht="14.25" x14ac:dyDescent="0.2">
      <c r="A35" s="228"/>
      <c r="B35" s="228"/>
      <c r="C35" s="228"/>
      <c r="D35" s="228"/>
    </row>
    <row r="36" spans="1:4" s="269" customFormat="1" ht="14.25" x14ac:dyDescent="0.2">
      <c r="A36" s="228"/>
      <c r="B36" s="228"/>
      <c r="C36" s="228"/>
      <c r="D36" s="228"/>
    </row>
    <row r="37" spans="1:4" s="269" customFormat="1" ht="14.25" x14ac:dyDescent="0.2">
      <c r="A37" s="228"/>
      <c r="B37" s="228"/>
      <c r="C37" s="228"/>
      <c r="D37" s="228"/>
    </row>
  </sheetData>
  <sheetProtection algorithmName="SHA-512" hashValue="obTUGpThOr2p6eEpehJHvTEL2HGFLBD0jUmnfT17zZkFfm7JQmJcrZx+SU6x36HDjcTXI9t6LQTGroNB+mk8GA==" saltValue="tVp+y+UYzr76Ide2+sfugw==" spinCount="100000" sheet="1" objects="1" scenarios="1" selectLockedCells="1" selectUnlockedCells="1"/>
  <protectedRanges>
    <protectedRange sqref="B16:B17 D16:D18" name="Tartomány1_2_1_3"/>
    <protectedRange sqref="B18" name="Tartomány1_2_1_2_2"/>
    <protectedRange sqref="D11" name="Tartomány1_2_1_2"/>
    <protectedRange sqref="B15" name="Tartomány1_2_1_2_1"/>
  </protectedRanges>
  <mergeCells count="5">
    <mergeCell ref="A2:D2"/>
    <mergeCell ref="C4:D4"/>
    <mergeCell ref="B4:B5"/>
    <mergeCell ref="A4:A5"/>
    <mergeCell ref="A3:D3"/>
  </mergeCells>
  <phoneticPr fontId="15" type="noConversion"/>
  <pageMargins left="0.75" right="0.75" top="1" bottom="1" header="0.5" footer="0.5"/>
  <pageSetup paperSize="9" scale="60" orientation="portrait" r:id="rId1"/>
  <headerFooter alignWithMargins="0">
    <oddHeader>&amp;R&amp;"Arial,Normál"&amp;12... számú melléklet a  ................... alapképzési szak tantervéhez</oddHeader>
    <oddFooter>&amp;R&amp;Z&amp;F  &amp;D</oddFooter>
  </headerFooter>
  <rowBreaks count="1" manualBreakCount="1">
    <brk id="37"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5</vt:i4>
      </vt:variant>
    </vt:vector>
  </HeadingPairs>
  <TitlesOfParts>
    <vt:vector size="11" baseType="lpstr">
      <vt:lpstr>szakon_kozos</vt:lpstr>
      <vt:lpstr>ELMÉLETI</vt:lpstr>
      <vt:lpstr>CSAPATSZOLGÁLATI</vt:lpstr>
      <vt:lpstr>ÉRTÉKELŐ-ELEMZŐ</vt:lpstr>
      <vt:lpstr>SZERVEZETT BŰNÖZÉS ELLENI</vt:lpstr>
      <vt:lpstr>elotanulmanyi_rend</vt:lpstr>
      <vt:lpstr>CSAPATSZOLGÁLATI!Nyomtatási_terület</vt:lpstr>
      <vt:lpstr>ELMÉLETI!Nyomtatási_terület</vt:lpstr>
      <vt:lpstr>'ÉRTÉKELŐ-ELEMZŐ'!Nyomtatási_terület</vt:lpstr>
      <vt:lpstr>szakon_kozos!Nyomtatási_terület</vt:lpstr>
      <vt:lpstr>'SZERVEZETT BŰNÖZÉS ELLENI'!Nyomtatási_terület</vt:lpstr>
    </vt:vector>
  </TitlesOfParts>
  <Company>zmne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NKE - HHK - KÜLI</dc:title>
  <dc:subject>tanterv minta</dc:subject>
  <dc:creator>benyeie</dc:creator>
  <cp:lastModifiedBy>Ackermann Zsolt</cp:lastModifiedBy>
  <cp:lastPrinted>2016-09-30T10:46:18Z</cp:lastPrinted>
  <dcterms:created xsi:type="dcterms:W3CDTF">2011-10-11T07:28:39Z</dcterms:created>
  <dcterms:modified xsi:type="dcterms:W3CDTF">2019-02-28T12:27:29Z</dcterms:modified>
  <cp:category>munkaanyag</cp:category>
</cp:coreProperties>
</file>